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jurusz\Documents\AAAA_SF2021\FINAL\"/>
    </mc:Choice>
  </mc:AlternateContent>
  <xr:revisionPtr revIDLastSave="0" documentId="8_{5764E888-AE03-4893-8FD2-F6CBA770E16D}" xr6:coauthVersionLast="46" xr6:coauthVersionMax="46" xr10:uidLastSave="{00000000-0000-0000-0000-000000000000}"/>
  <bookViews>
    <workbookView xWindow="28680" yWindow="480" windowWidth="29040" windowHeight="15840" activeTab="4"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1" l="1"/>
  <c r="I39" i="1"/>
  <c r="I35" i="1"/>
  <c r="I32" i="1"/>
  <c r="I30" i="1"/>
  <c r="I31" i="1" s="1"/>
  <c r="I28" i="1"/>
  <c r="I26" i="1"/>
  <c r="I27" i="1" s="1"/>
  <c r="I29" i="1"/>
  <c r="I25" i="1"/>
  <c r="G40" i="1" l="1"/>
  <c r="H40" i="1" l="1"/>
  <c r="AH45" i="6"/>
  <c r="AG45" i="6"/>
  <c r="AF45" i="6"/>
  <c r="AE45" i="6"/>
  <c r="AD45" i="6"/>
  <c r="AC45" i="6"/>
  <c r="AB45" i="6"/>
  <c r="AA45" i="6"/>
  <c r="H39" i="1"/>
  <c r="H35" i="1"/>
  <c r="H25" i="1"/>
  <c r="H26" i="1"/>
  <c r="H27" i="1" s="1"/>
  <c r="H28" i="1"/>
  <c r="H29" i="1" s="1"/>
  <c r="H30" i="1"/>
  <c r="H31" i="1" s="1"/>
  <c r="K45" i="6" l="1"/>
  <c r="L45" i="6"/>
  <c r="M45" i="6"/>
  <c r="N45" i="6"/>
  <c r="O45" i="6"/>
  <c r="P45" i="6"/>
  <c r="Q45" i="6"/>
  <c r="R45" i="6"/>
  <c r="Z45" i="6"/>
  <c r="Y45" i="6"/>
  <c r="X45" i="6"/>
  <c r="W45" i="6"/>
  <c r="V45" i="6"/>
  <c r="U45" i="6"/>
  <c r="T45" i="6"/>
  <c r="S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1" i="3" l="1"/>
  <c r="E43" i="3" s="1"/>
  <c r="E21" i="3"/>
  <c r="E44" i="3" l="1"/>
  <c r="E39" i="1"/>
  <c r="E35" i="1"/>
  <c r="E30" i="1"/>
  <c r="E31" i="1" s="1"/>
  <c r="E28" i="1"/>
  <c r="E29" i="1" s="1"/>
  <c r="E27" i="1"/>
  <c r="E25" i="1"/>
  <c r="F41" i="3" l="1"/>
  <c r="F43" i="3" s="1"/>
  <c r="F21" i="3"/>
  <c r="D39" i="1"/>
  <c r="D35" i="1"/>
  <c r="D30" i="1"/>
  <c r="D31" i="1" s="1"/>
  <c r="D28" i="1"/>
  <c r="D29" i="1" s="1"/>
  <c r="D26" i="1"/>
  <c r="D27" i="1" s="1"/>
  <c r="D25" i="1"/>
  <c r="F44" i="3" l="1"/>
</calcChain>
</file>

<file path=xl/sharedStrings.xml><?xml version="1.0" encoding="utf-8"?>
<sst xmlns="http://schemas.openxmlformats.org/spreadsheetml/2006/main" count="690" uniqueCount="305">
  <si>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</si>
  <si>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</si>
  <si>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</si>
  <si>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</si>
  <si>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</si>
  <si>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</si>
  <si>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</si>
  <si>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</si>
  <si>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</si>
  <si>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</si>
  <si>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</si>
  <si>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</si>
  <si>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</si>
  <si>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</si>
  <si>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</si>
  <si>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</si>
  <si>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</si>
  <si>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</si>
  <si>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</si>
  <si>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</si>
  <si>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</si>
  <si>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</si>
  <si>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</si>
  <si>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</si>
  <si>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</si>
  <si>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</si>
  <si>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</si>
  <si>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</si>
  <si>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</si>
  <si>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</si>
  <si>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</si>
  <si>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</si>
  <si>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</si>
  <si>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</si>
  <si>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</si>
  <si>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</si>
  <si>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</si>
  <si>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</si>
  <si>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</si>
  <si>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</si>
  <si>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</si>
  <si>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</si>
  <si>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</si>
  <si>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</si>
  <si>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</si>
  <si>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</si>
  <si>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</si>
  <si>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</si>
  <si>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</si>
  <si>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</si>
  <si>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</si>
  <si>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</si>
  <si>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</si>
  <si>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</si>
  <si>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</si>
  <si>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</si>
  <si>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</si>
  <si>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</si>
  <si>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</si>
  <si>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</si>
  <si>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</si>
  <si>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</si>
  <si>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</si>
  <si>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</si>
  <si>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</si>
  <si>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</si>
  <si>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</si>
  <si>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</si>
  <si>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</si>
  <si>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</si>
  <si>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</si>
  <si>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</si>
  <si>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</si>
  <si>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</si>
  <si>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</si>
  <si>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</si>
  <si>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</si>
  <si>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</si>
  <si>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</si>
  <si>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</si>
  <si>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</si>
  <si>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</si>
  <si>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</si>
  <si>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</si>
  <si>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</si>
  <si>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</si>
  <si>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</si>
  <si>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</si>
  <si>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</si>
  <si>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</si>
  <si>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</si>
  <si>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</si>
  <si>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</si>
  <si>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</si>
  <si>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</si>
  <si>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</si>
  <si>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</si>
  <si>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</si>
  <si>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</si>
  <si>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</si>
  <si>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</si>
  <si>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</si>
  <si>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</si>
  <si>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</si>
  <si>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</si>
  <si>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</si>
  <si>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</si>
  <si>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</si>
  <si>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</si>
  <si>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</si>
  <si>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</si>
  <si>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</si>
  <si>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</si>
  <si>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</si>
  <si>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</si>
  <si>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</si>
  <si>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</si>
  <si>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</si>
  <si>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</si>
  <si>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</si>
  <si>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</si>
  <si>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</si>
  <si>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</si>
  <si>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</si>
  <si>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</si>
  <si>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</si>
  <si>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</si>
  <si>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</si>
  <si>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</si>
  <si>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</si>
  <si>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</si>
  <si>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</si>
  <si>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</si>
  <si>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</si>
  <si>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</si>
  <si>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</si>
  <si>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</si>
  <si>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</si>
  <si>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</si>
  <si>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</si>
  <si>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</si>
  <si>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</si>
  <si>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</si>
  <si>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</si>
  <si>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</si>
  <si>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</si>
  <si>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</si>
  <si>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</si>
  <si>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</si>
  <si>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</si>
  <si>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</si>
  <si>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</si>
  <si>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</si>
  <si>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</si>
  <si>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</si>
  <si>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</si>
  <si>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</si>
  <si>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</si>
  <si>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</si>
  <si>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</si>
  <si>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</si>
  <si>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</si>
  <si>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</si>
  <si>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</si>
  <si>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</si>
  <si>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</si>
  <si>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</si>
  <si>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</si>
  <si>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</si>
  <si>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</si>
  <si>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</si>
  <si>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</si>
  <si>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</si>
  <si>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</si>
  <si>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</si>
  <si>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</si>
  <si>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</si>
  <si>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</si>
  <si>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</si>
  <si>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</si>
  <si>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</si>
  <si>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</si>
  <si>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</si>
  <si>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</si>
  <si>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</si>
  <si>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</si>
  <si>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</si>
  <si>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</si>
  <si>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</si>
  <si>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</si>
  <si>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</si>
  <si>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</si>
  <si>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</si>
  <si>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</si>
  <si>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</si>
  <si>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</si>
  <si>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</si>
  <si>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</si>
  <si>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</si>
  <si>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</si>
  <si>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</si>
  <si>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</si>
  <si>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</si>
  <si>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</si>
  <si>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</si>
  <si>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</si>
  <si>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</si>
  <si>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</si>
  <si>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</si>
  <si>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</si>
  <si>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</si>
  <si>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</si>
  <si>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</si>
  <si>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</si>
  <si>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</si>
  <si>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</si>
  <si>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</si>
  <si>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</si>
  <si>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</si>
  <si>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</si>
  <si>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</si>
  <si>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</si>
  <si>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</si>
  <si>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</si>
  <si>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</si>
  <si>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</si>
  <si>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</si>
  <si>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</si>
  <si>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</si>
  <si>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</si>
  <si>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</si>
  <si>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</si>
  <si>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</si>
  <si>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</si>
  <si>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</si>
  <si>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</si>
  <si>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</si>
  <si>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</si>
  <si>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</si>
  <si>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</si>
  <si>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</si>
  <si>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</si>
  <si>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</si>
  <si>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</si>
  <si>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</si>
  <si>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</si>
  <si>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</si>
  <si>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</si>
  <si>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</si>
  <si>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</si>
  <si>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</si>
  <si>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</si>
  <si>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</si>
  <si>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</si>
  <si>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</si>
  <si>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1H 2021</t>
  </si>
  <si>
    <t>30.06.2021</t>
  </si>
  <si>
    <t>31.12.2020</t>
  </si>
  <si>
    <t>31.12.2019</t>
  </si>
  <si>
    <t>31.03.2020</t>
  </si>
  <si>
    <t>Zobowiązania z tytułu dywidendy</t>
  </si>
  <si>
    <t>Liabilities under dividend</t>
  </si>
  <si>
    <t>1H 2020</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</si>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</sst>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5">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76">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0" fontId="14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167" fontId="144" fillId="64" borderId="50" xfId="0" applyNumberFormat="1" applyFont="1" applyFill="1" applyBorder="1" applyAlignment="1">
      <alignment horizontal="center" vertical="center"/>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1725308</xdr:colOff>
      <xdr:row>3</xdr:row>
      <xdr:rowOff>120650</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769633</xdr:colOff>
      <xdr:row>4</xdr:row>
      <xdr:rowOff>25400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I52"/>
  <sheetViews>
    <sheetView zoomScaleNormal="100" workbookViewId="0">
      <pane xSplit="2" topLeftCell="C1" activePane="topRight" state="frozen"/>
      <selection activeCell="F20" sqref="F20"/>
      <selection pane="topRight" activeCell="B2" sqref="B2"/>
    </sheetView>
  </sheetViews>
  <sheetFormatPr defaultColWidth="9.1796875" defaultRowHeight="13"/>
  <cols>
    <col min="1" max="1" width="35.81640625" style="3" bestFit="1" customWidth="1"/>
    <col min="2" max="2" width="38.54296875" style="3" customWidth="1"/>
    <col min="3" max="3" width="2.26953125" style="3" customWidth="1"/>
    <col min="4" max="9" width="11.453125" style="3" customWidth="1"/>
    <col min="10" max="16384" width="9.1796875" style="3"/>
  </cols>
  <sheetData>
    <row r="1" spans="1:9" ht="15.5">
      <c r="B1" s="133" t="s">
        <v>206</v>
      </c>
    </row>
    <row r="6" spans="1:9">
      <c r="D6" s="23"/>
      <c r="E6" s="23"/>
      <c r="F6" s="23"/>
      <c r="G6" s="23"/>
      <c r="H6" s="23"/>
      <c r="I6" s="23"/>
    </row>
    <row r="7" spans="1:9" s="6" customFormat="1">
      <c r="A7" s="42" t="s">
        <v>151</v>
      </c>
      <c r="B7" s="42" t="s">
        <v>63</v>
      </c>
      <c r="C7" s="43"/>
      <c r="D7" s="44">
        <v>2019</v>
      </c>
      <c r="E7" s="44">
        <v>2020</v>
      </c>
      <c r="F7" s="134" t="s">
        <v>245</v>
      </c>
      <c r="G7" s="137" t="s">
        <v>255</v>
      </c>
      <c r="H7" s="140" t="s">
        <v>269</v>
      </c>
      <c r="I7" s="144">
        <v>2021</v>
      </c>
    </row>
    <row r="8" spans="1:9">
      <c r="A8" s="7" t="s">
        <v>152</v>
      </c>
      <c r="B8" s="7" t="s">
        <v>0</v>
      </c>
      <c r="D8" s="4"/>
      <c r="E8" s="4"/>
      <c r="F8" s="4"/>
      <c r="G8" s="4"/>
      <c r="H8" s="4"/>
      <c r="I8" s="4"/>
    </row>
    <row r="9" spans="1:9">
      <c r="A9" s="2" t="s">
        <v>153</v>
      </c>
      <c r="B9" s="2" t="s">
        <v>12</v>
      </c>
      <c r="D9" s="17">
        <v>-780998</v>
      </c>
      <c r="E9" s="17">
        <v>-456224.456395177</v>
      </c>
      <c r="F9" s="17">
        <v>-159342</v>
      </c>
      <c r="G9" s="17">
        <v>-643573.86672373198</v>
      </c>
      <c r="H9" s="17">
        <v>-932584.01272999996</v>
      </c>
      <c r="I9" s="17">
        <v>-1738009.6626599999</v>
      </c>
    </row>
    <row r="10" spans="1:9">
      <c r="A10" s="2" t="s">
        <v>154</v>
      </c>
      <c r="B10" s="2" t="s">
        <v>13</v>
      </c>
      <c r="D10" s="17">
        <v>1782443</v>
      </c>
      <c r="E10" s="17">
        <v>1833874.4648812092</v>
      </c>
      <c r="F10" s="17">
        <v>511728.37371557992</v>
      </c>
      <c r="G10" s="17">
        <v>1065130.65963647</v>
      </c>
      <c r="H10" s="17">
        <v>1614854.633192302</v>
      </c>
      <c r="I10" s="17">
        <v>2215805.9822323658</v>
      </c>
    </row>
    <row r="11" spans="1:9">
      <c r="A11" s="7" t="s">
        <v>155</v>
      </c>
      <c r="B11" s="7" t="s">
        <v>1</v>
      </c>
      <c r="D11" s="19"/>
      <c r="E11" s="19"/>
      <c r="F11" s="19"/>
      <c r="G11" s="19"/>
      <c r="H11" s="19"/>
      <c r="I11" s="19"/>
    </row>
    <row r="12" spans="1:9">
      <c r="A12" s="5" t="s">
        <v>170</v>
      </c>
      <c r="B12" s="5" t="s">
        <v>122</v>
      </c>
      <c r="C12" s="6"/>
      <c r="D12" s="30">
        <v>1264170.9635265758</v>
      </c>
      <c r="E12" s="30">
        <v>1138017.9822914691</v>
      </c>
      <c r="F12" s="30">
        <v>382256.44352493051</v>
      </c>
      <c r="G12" s="30">
        <v>895857.73054981395</v>
      </c>
      <c r="H12" s="30">
        <v>1339208.4750449033</v>
      </c>
      <c r="I12" s="30">
        <v>1742683</v>
      </c>
    </row>
    <row r="13" spans="1:9">
      <c r="A13" s="2" t="s">
        <v>157</v>
      </c>
      <c r="B13" s="2" t="s">
        <v>2</v>
      </c>
      <c r="D13" s="31">
        <v>1138338.3781374362</v>
      </c>
      <c r="E13" s="31">
        <v>976340.65452164703</v>
      </c>
      <c r="F13" s="31">
        <v>340555.548591764</v>
      </c>
      <c r="G13" s="31">
        <v>812318</v>
      </c>
      <c r="H13" s="31">
        <v>1208306.1770804364</v>
      </c>
      <c r="I13" s="31">
        <v>1575627</v>
      </c>
    </row>
    <row r="14" spans="1:9">
      <c r="A14" s="118" t="s">
        <v>253</v>
      </c>
      <c r="B14" s="118" t="s">
        <v>69</v>
      </c>
      <c r="C14" s="21"/>
      <c r="D14" s="33">
        <v>78924.26040473982</v>
      </c>
      <c r="E14" s="33">
        <v>-205270.76916554038</v>
      </c>
      <c r="F14" s="33">
        <v>18399</v>
      </c>
      <c r="G14" s="33">
        <v>135125.12675258121</v>
      </c>
      <c r="H14" s="33">
        <v>223930.32044912071</v>
      </c>
      <c r="I14" s="33">
        <v>270032</v>
      </c>
    </row>
    <row r="15" spans="1:9" ht="52">
      <c r="A15" s="119" t="s">
        <v>204</v>
      </c>
      <c r="B15" s="119" t="s">
        <v>121</v>
      </c>
      <c r="C15" s="21"/>
      <c r="D15" s="33">
        <f>Revenues!D22</f>
        <v>105527</v>
      </c>
      <c r="E15" s="33">
        <f>Revenues!E22</f>
        <v>234520</v>
      </c>
      <c r="F15" s="33">
        <v>89262</v>
      </c>
      <c r="G15" s="141">
        <v>213100</v>
      </c>
      <c r="H15" s="33">
        <v>271451</v>
      </c>
      <c r="I15" s="33">
        <v>327242</v>
      </c>
    </row>
    <row r="16" spans="1:9">
      <c r="A16" s="2" t="s">
        <v>158</v>
      </c>
      <c r="B16" s="2" t="s">
        <v>3</v>
      </c>
      <c r="D16" s="31">
        <v>65211.780339620935</v>
      </c>
      <c r="E16" s="31">
        <v>56821.39137728131</v>
      </c>
      <c r="F16" s="31">
        <v>14794.201859385001</v>
      </c>
      <c r="G16" s="31">
        <v>30071.113678244135</v>
      </c>
      <c r="H16" s="31">
        <v>45358.43334143862</v>
      </c>
      <c r="I16" s="31">
        <v>61614</v>
      </c>
    </row>
    <row r="17" spans="1:9">
      <c r="A17" s="2" t="s">
        <v>159</v>
      </c>
      <c r="B17" s="2" t="s">
        <v>4</v>
      </c>
      <c r="D17" s="31">
        <v>60620.663535096741</v>
      </c>
      <c r="E17" s="31">
        <v>104855.93639254088</v>
      </c>
      <c r="F17" s="31">
        <v>26906.693073781549</v>
      </c>
      <c r="G17" s="31">
        <v>52038.809441569763</v>
      </c>
      <c r="H17" s="31">
        <v>85543.864623028581</v>
      </c>
      <c r="I17" s="31">
        <v>100676</v>
      </c>
    </row>
    <row r="18" spans="1:9">
      <c r="A18" s="2" t="s">
        <v>284</v>
      </c>
      <c r="B18" s="2" t="s">
        <v>283</v>
      </c>
      <c r="D18" s="31"/>
      <c r="E18" s="31"/>
      <c r="F18" s="31"/>
      <c r="G18" s="31"/>
      <c r="H18" s="31"/>
      <c r="I18" s="31">
        <v>4766</v>
      </c>
    </row>
    <row r="19" spans="1:9" s="6" customFormat="1">
      <c r="A19" s="5" t="s">
        <v>160</v>
      </c>
      <c r="B19" s="5" t="s">
        <v>65</v>
      </c>
      <c r="D19" s="32">
        <v>-599135.95806504437</v>
      </c>
      <c r="E19" s="32">
        <v>-605894.37506663718</v>
      </c>
      <c r="F19" s="32">
        <v>-145400.34342810014</v>
      </c>
      <c r="G19" s="32">
        <v>-291338.63696468133</v>
      </c>
      <c r="H19" s="32">
        <v>-447882.70183370716</v>
      </c>
      <c r="I19" s="32">
        <v>-630525</v>
      </c>
    </row>
    <row r="20" spans="1:9">
      <c r="A20" s="2" t="s">
        <v>157</v>
      </c>
      <c r="B20" s="2" t="s">
        <v>66</v>
      </c>
      <c r="D20" s="31">
        <v>-477675.6429915867</v>
      </c>
      <c r="E20" s="31">
        <v>-468381.47509480157</v>
      </c>
      <c r="F20" s="31">
        <v>-122767.55342081822</v>
      </c>
      <c r="G20" s="31">
        <v>-244317.6502255901</v>
      </c>
      <c r="H20" s="31">
        <v>-372613.19332744193</v>
      </c>
      <c r="I20" s="31">
        <v>-533682</v>
      </c>
    </row>
    <row r="21" spans="1:9">
      <c r="A21" s="2" t="s">
        <v>158</v>
      </c>
      <c r="B21" s="2" t="s">
        <v>3</v>
      </c>
      <c r="D21" s="31">
        <v>-66487.805468365303</v>
      </c>
      <c r="E21" s="31">
        <v>-67620.273327055198</v>
      </c>
      <c r="F21" s="31">
        <v>-10984.506601143865</v>
      </c>
      <c r="G21" s="31">
        <v>-21657.846873561179</v>
      </c>
      <c r="H21" s="31">
        <v>-33980.037542417733</v>
      </c>
      <c r="I21" s="31">
        <v>-46677</v>
      </c>
    </row>
    <row r="22" spans="1:9">
      <c r="A22" s="2" t="s">
        <v>159</v>
      </c>
      <c r="B22" s="2" t="s">
        <v>4</v>
      </c>
      <c r="D22" s="31">
        <v>-54972.509605092309</v>
      </c>
      <c r="E22" s="31">
        <v>-69892.626644780437</v>
      </c>
      <c r="F22" s="31">
        <v>-11648.28340613804</v>
      </c>
      <c r="G22" s="31">
        <v>-25363.139865530095</v>
      </c>
      <c r="H22" s="31">
        <v>-41289.470963847503</v>
      </c>
      <c r="I22" s="31">
        <v>-41667</v>
      </c>
    </row>
    <row r="23" spans="1:9">
      <c r="A23" s="2" t="s">
        <v>286</v>
      </c>
      <c r="B23" s="2" t="s">
        <v>287</v>
      </c>
      <c r="D23" s="31"/>
      <c r="E23" s="31"/>
      <c r="F23" s="31"/>
      <c r="G23" s="31"/>
      <c r="H23" s="31"/>
      <c r="I23" s="31">
        <v>-8499</v>
      </c>
    </row>
    <row r="24" spans="1:9" s="6" customFormat="1">
      <c r="A24" s="5" t="s">
        <v>161</v>
      </c>
      <c r="B24" s="5" t="s">
        <v>5</v>
      </c>
      <c r="D24" s="32">
        <v>665034.87753362104</v>
      </c>
      <c r="E24" s="32">
        <v>532123.60722483206</v>
      </c>
      <c r="F24" s="32">
        <v>236856.10009683043</v>
      </c>
      <c r="G24" s="32">
        <v>603089.27512615942</v>
      </c>
      <c r="H24" s="32">
        <v>891325.77321119606</v>
      </c>
      <c r="I24" s="32">
        <v>1112158</v>
      </c>
    </row>
    <row r="25" spans="1:9">
      <c r="A25" s="9" t="s">
        <v>162</v>
      </c>
      <c r="B25" s="9" t="s">
        <v>6</v>
      </c>
      <c r="D25" s="35">
        <f t="shared" ref="D25:I25" si="0">D24/D12</f>
        <v>0.52606403462900009</v>
      </c>
      <c r="E25" s="35">
        <f t="shared" si="0"/>
        <v>0.46758804826033457</v>
      </c>
      <c r="F25" s="35">
        <f t="shared" si="0"/>
        <v>0.61962618056269037</v>
      </c>
      <c r="G25" s="35">
        <f t="shared" si="0"/>
        <v>0.6731976010923364</v>
      </c>
      <c r="H25" s="35">
        <f t="shared" si="0"/>
        <v>0.66556162824560239</v>
      </c>
      <c r="I25" s="35">
        <f t="shared" si="0"/>
        <v>0.63818720903342718</v>
      </c>
    </row>
    <row r="26" spans="1:9">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row>
    <row r="27" spans="1:9">
      <c r="A27" s="9" t="s">
        <v>162</v>
      </c>
      <c r="B27" s="9" t="s">
        <v>6</v>
      </c>
      <c r="D27" s="36">
        <f t="shared" ref="D27:I27" si="2">D26/D13</f>
        <v>0.58037464767447644</v>
      </c>
      <c r="E27" s="36">
        <f t="shared" si="2"/>
        <v>0.52026838898326666</v>
      </c>
      <c r="F27" s="36">
        <f t="shared" si="2"/>
        <v>0.63950799237165257</v>
      </c>
      <c r="G27" s="36">
        <f t="shared" si="2"/>
        <v>0.69923398198046816</v>
      </c>
      <c r="H27" s="36">
        <f t="shared" si="2"/>
        <v>0.69162353019847445</v>
      </c>
      <c r="I27" s="36">
        <f t="shared" si="2"/>
        <v>0.66128912490075376</v>
      </c>
    </row>
    <row r="28" spans="1:9">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row>
    <row r="29" spans="1:9">
      <c r="A29" s="9" t="s">
        <v>162</v>
      </c>
      <c r="B29" s="9" t="s">
        <v>6</v>
      </c>
      <c r="D29" s="37">
        <f t="shared" ref="D29:I29" si="4">D28/D16</f>
        <v>-1.9567402118127561E-2</v>
      </c>
      <c r="E29" s="37">
        <f t="shared" si="4"/>
        <v>-0.19004958674932351</v>
      </c>
      <c r="F29" s="37">
        <f t="shared" si="4"/>
        <v>0.25751272657026636</v>
      </c>
      <c r="G29" s="37">
        <f t="shared" si="4"/>
        <v>0.27977902297545404</v>
      </c>
      <c r="H29" s="37">
        <f t="shared" si="4"/>
        <v>0.25085513234924267</v>
      </c>
      <c r="I29" s="37">
        <f t="shared" si="4"/>
        <v>0.24242866880903691</v>
      </c>
    </row>
    <row r="30" spans="1:9">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row>
    <row r="31" spans="1:9">
      <c r="A31" s="9" t="s">
        <v>162</v>
      </c>
      <c r="B31" s="9" t="s">
        <v>6</v>
      </c>
      <c r="D31" s="37">
        <f t="shared" ref="D31:I31" si="6">D30/D17</f>
        <v>9.3172090185624487E-2</v>
      </c>
      <c r="E31" s="37">
        <f t="shared" si="6"/>
        <v>0.33344139541008977</v>
      </c>
      <c r="F31" s="37">
        <f t="shared" si="6"/>
        <v>0.56708602672959563</v>
      </c>
      <c r="G31" s="37">
        <f t="shared" si="6"/>
        <v>0.51261106590056893</v>
      </c>
      <c r="H31" s="37">
        <f t="shared" si="6"/>
        <v>0.5173298383723911</v>
      </c>
      <c r="I31" s="37">
        <f t="shared" si="6"/>
        <v>0.58612777623266721</v>
      </c>
    </row>
    <row r="32" spans="1:9">
      <c r="A32" s="9" t="s">
        <v>290</v>
      </c>
      <c r="B32" s="9" t="s">
        <v>291</v>
      </c>
      <c r="D32" s="37"/>
      <c r="E32" s="37"/>
      <c r="F32" s="37"/>
      <c r="G32" s="37"/>
      <c r="H32" s="37"/>
      <c r="I32" s="34">
        <f>I18+I23</f>
        <v>-3733</v>
      </c>
    </row>
    <row r="33" spans="1:9" s="6" customFormat="1">
      <c r="A33" s="5" t="s">
        <v>163</v>
      </c>
      <c r="B33" s="5" t="s">
        <v>7</v>
      </c>
      <c r="D33" s="32">
        <v>-178281.88681293296</v>
      </c>
      <c r="E33" s="32">
        <v>-159925.84387877499</v>
      </c>
      <c r="F33" s="32">
        <v>-42244.348603212005</v>
      </c>
      <c r="G33" s="32">
        <v>-91936.236907021594</v>
      </c>
      <c r="H33" s="32">
        <v>-144029.98388762961</v>
      </c>
      <c r="I33" s="32">
        <v>-204187</v>
      </c>
    </row>
    <row r="34" spans="1:9">
      <c r="A34" s="5" t="s">
        <v>8</v>
      </c>
      <c r="B34" s="5" t="s">
        <v>8</v>
      </c>
      <c r="C34" s="6"/>
      <c r="D34" s="39">
        <v>484383.71207745571</v>
      </c>
      <c r="E34" s="39">
        <v>378804.71906305198</v>
      </c>
      <c r="F34" s="39">
        <v>192524.23191196544</v>
      </c>
      <c r="G34" s="39">
        <v>509537.61525148666</v>
      </c>
      <c r="H34" s="39">
        <v>744369.24003410176</v>
      </c>
      <c r="I34" s="39">
        <v>907971</v>
      </c>
    </row>
    <row r="35" spans="1:9">
      <c r="A35" s="2" t="s">
        <v>164</v>
      </c>
      <c r="B35" s="2" t="s">
        <v>9</v>
      </c>
      <c r="D35" s="36">
        <f t="shared" ref="D35:I35" si="7">D34/D12</f>
        <v>0.38316313699074517</v>
      </c>
      <c r="E35" s="36">
        <f t="shared" si="7"/>
        <v>0.33286356187474769</v>
      </c>
      <c r="F35" s="36">
        <f t="shared" si="7"/>
        <v>0.50365202516045782</v>
      </c>
      <c r="G35" s="36">
        <f t="shared" si="7"/>
        <v>0.56877068520552765</v>
      </c>
      <c r="H35" s="36">
        <f t="shared" si="7"/>
        <v>0.55582775490510783</v>
      </c>
      <c r="I35" s="36">
        <f t="shared" si="7"/>
        <v>0.52101902640927811</v>
      </c>
    </row>
    <row r="36" spans="1:9">
      <c r="A36" s="2" t="s">
        <v>165</v>
      </c>
      <c r="B36" s="2" t="s">
        <v>10</v>
      </c>
      <c r="D36" s="31">
        <v>-126129.72015468414</v>
      </c>
      <c r="E36" s="31">
        <v>-127823.49382896975</v>
      </c>
      <c r="F36" s="31">
        <v>-29877.554420237429</v>
      </c>
      <c r="G36" s="31">
        <v>-26497.907133887747</v>
      </c>
      <c r="H36" s="31">
        <v>-56853.821993585298</v>
      </c>
      <c r="I36" s="31">
        <v>-85660</v>
      </c>
    </row>
    <row r="37" spans="1:9">
      <c r="A37" s="2" t="s">
        <v>169</v>
      </c>
      <c r="B37" s="2" t="s">
        <v>45</v>
      </c>
      <c r="D37" s="31">
        <f>PnL!D33</f>
        <v>-37153</v>
      </c>
      <c r="E37" s="31">
        <f>PnL!E33</f>
        <v>-123442.79140576013</v>
      </c>
      <c r="F37" s="31">
        <v>-24072.194394494214</v>
      </c>
      <c r="G37" s="31">
        <v>-61895.965492427691</v>
      </c>
      <c r="H37" s="31">
        <v>-85132.087676466152</v>
      </c>
      <c r="I37" s="31">
        <v>-79053</v>
      </c>
    </row>
    <row r="38" spans="1:9">
      <c r="A38" s="5" t="s">
        <v>166</v>
      </c>
      <c r="B38" s="5" t="s">
        <v>14</v>
      </c>
      <c r="C38" s="6"/>
      <c r="D38" s="32">
        <v>277056.59496775572</v>
      </c>
      <c r="E38" s="32">
        <v>80997.526359942567</v>
      </c>
      <c r="F38" s="32">
        <v>127244.34868780158</v>
      </c>
      <c r="G38" s="32">
        <v>395603.6805935548</v>
      </c>
      <c r="H38" s="32">
        <v>565358.50703811785</v>
      </c>
      <c r="I38" s="32">
        <v>694903</v>
      </c>
    </row>
    <row r="39" spans="1:9">
      <c r="A39" s="2" t="s">
        <v>167</v>
      </c>
      <c r="B39" s="2" t="s">
        <v>11</v>
      </c>
      <c r="D39" s="36">
        <f t="shared" ref="D39:I39" si="8">D38/D12</f>
        <v>0.21916070133019738</v>
      </c>
      <c r="E39" s="36">
        <f t="shared" si="8"/>
        <v>7.1174206049757729E-2</v>
      </c>
      <c r="F39" s="36">
        <f t="shared" si="8"/>
        <v>0.33287692292230203</v>
      </c>
      <c r="G39" s="36">
        <f t="shared" si="8"/>
        <v>0.4415920822056883</v>
      </c>
      <c r="H39" s="36">
        <f t="shared" si="8"/>
        <v>0.42215869864410882</v>
      </c>
      <c r="I39" s="36">
        <f t="shared" si="8"/>
        <v>0.3987546788486489</v>
      </c>
    </row>
    <row r="40" spans="1:9">
      <c r="A40" s="6" t="s">
        <v>168</v>
      </c>
      <c r="B40" s="6" t="s">
        <v>15</v>
      </c>
      <c r="C40" s="6"/>
      <c r="D40" s="38">
        <f t="shared" ref="D40:I40" si="9">D34+D10-D13</f>
        <v>1128488.3339400194</v>
      </c>
      <c r="E40" s="38">
        <f t="shared" si="9"/>
        <v>1236338.5294226143</v>
      </c>
      <c r="F40" s="38">
        <f t="shared" si="9"/>
        <v>363697.05703578138</v>
      </c>
      <c r="G40" s="38">
        <f t="shared" si="9"/>
        <v>762350.27488795668</v>
      </c>
      <c r="H40" s="38">
        <f t="shared" si="9"/>
        <v>1150917.6961459673</v>
      </c>
      <c r="I40" s="38">
        <f t="shared" si="9"/>
        <v>1548149.9822323658</v>
      </c>
    </row>
    <row r="41" spans="1:9" ht="52.5">
      <c r="A41" s="131" t="s">
        <v>205</v>
      </c>
      <c r="B41" s="131" t="s">
        <v>123</v>
      </c>
      <c r="D41" s="18"/>
      <c r="E41" s="18"/>
      <c r="F41" s="18"/>
      <c r="G41" s="18"/>
      <c r="H41" s="18"/>
      <c r="I41" s="18"/>
    </row>
    <row r="42" spans="1:9" ht="21">
      <c r="A42" s="131" t="s">
        <v>289</v>
      </c>
      <c r="B42" s="131" t="s">
        <v>285</v>
      </c>
      <c r="G42" s="18"/>
    </row>
    <row r="43" spans="1:9" ht="21">
      <c r="A43" s="131" t="s">
        <v>288</v>
      </c>
      <c r="B43" s="131" t="s">
        <v>285</v>
      </c>
      <c r="D43" s="20"/>
      <c r="E43" s="20"/>
      <c r="F43" s="20"/>
      <c r="G43" s="20"/>
      <c r="H43" s="20"/>
      <c r="I43" s="20"/>
    </row>
    <row r="44" spans="1:9">
      <c r="D44" s="13"/>
      <c r="E44" s="13"/>
      <c r="F44" s="13"/>
      <c r="G44" s="13"/>
      <c r="H44" s="13"/>
      <c r="I44" s="13"/>
    </row>
    <row r="45" spans="1:9">
      <c r="D45" s="13"/>
      <c r="E45" s="13"/>
      <c r="F45" s="13"/>
      <c r="G45" s="13"/>
      <c r="H45" s="13"/>
      <c r="I45" s="13"/>
    </row>
    <row r="46" spans="1:9">
      <c r="D46" s="13"/>
      <c r="E46" s="13"/>
      <c r="F46" s="13"/>
      <c r="G46" s="13"/>
      <c r="H46" s="13"/>
      <c r="I46" s="13"/>
    </row>
    <row r="47" spans="1:9">
      <c r="D47" s="13"/>
      <c r="E47" s="13"/>
      <c r="F47" s="13"/>
      <c r="G47" s="13"/>
      <c r="H47" s="13"/>
      <c r="I47" s="13"/>
    </row>
    <row r="48" spans="1:9">
      <c r="D48" s="20"/>
      <c r="E48" s="20"/>
      <c r="F48" s="20"/>
      <c r="G48" s="20"/>
      <c r="H48" s="20"/>
      <c r="I48" s="20"/>
    </row>
    <row r="49" spans="4:9">
      <c r="D49" s="13"/>
      <c r="E49" s="13"/>
      <c r="F49" s="13"/>
      <c r="G49" s="13"/>
      <c r="H49" s="13"/>
      <c r="I49" s="13"/>
    </row>
    <row r="50" spans="4:9">
      <c r="D50" s="13"/>
      <c r="E50" s="13"/>
      <c r="F50" s="13"/>
      <c r="G50" s="13"/>
      <c r="H50" s="13"/>
      <c r="I50" s="13"/>
    </row>
    <row r="51" spans="4:9">
      <c r="D51" s="13"/>
      <c r="E51" s="13"/>
      <c r="F51" s="13"/>
      <c r="G51" s="13"/>
      <c r="H51" s="13"/>
      <c r="I51" s="13"/>
    </row>
    <row r="52" spans="4:9">
      <c r="D52" s="13"/>
      <c r="E52" s="13"/>
      <c r="F52" s="13"/>
      <c r="G52" s="13"/>
      <c r="H52" s="13"/>
      <c r="I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zoomScaleNormal="100" workbookViewId="0">
      <pane xSplit="2" topLeftCell="E1" activePane="topRight" state="frozen"/>
      <selection activeCell="C1" sqref="C1:I1"/>
      <selection pane="topRight" activeCell="H44" sqref="H44"/>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9" width="10.08984375" style="3" bestFit="1" customWidth="1"/>
    <col min="10" max="16384" width="9.1796875" style="3"/>
  </cols>
  <sheetData>
    <row r="1" spans="1:14" ht="14.5">
      <c r="B1" s="132" t="s">
        <v>207</v>
      </c>
    </row>
    <row r="7" spans="1:14" s="6" customFormat="1">
      <c r="A7" s="41" t="s">
        <v>151</v>
      </c>
      <c r="B7" s="41" t="s">
        <v>63</v>
      </c>
      <c r="C7" s="3"/>
      <c r="D7" s="55">
        <v>2019</v>
      </c>
      <c r="E7" s="55">
        <v>2020</v>
      </c>
      <c r="F7" s="55" t="s">
        <v>245</v>
      </c>
      <c r="G7" s="55" t="s">
        <v>255</v>
      </c>
      <c r="H7" s="55" t="s">
        <v>269</v>
      </c>
      <c r="I7" s="55">
        <v>2021</v>
      </c>
    </row>
    <row r="8" spans="1:14" ht="24.5" customHeight="1">
      <c r="A8" s="60" t="s">
        <v>124</v>
      </c>
      <c r="B8" s="60" t="s">
        <v>77</v>
      </c>
      <c r="D8" s="40">
        <v>1064327</v>
      </c>
      <c r="E8" s="40">
        <v>1083412</v>
      </c>
      <c r="F8" s="40">
        <v>256338.9742669914</v>
      </c>
      <c r="G8" s="40">
        <v>508910.83226049377</v>
      </c>
      <c r="H8" s="40">
        <v>786397.78030927153</v>
      </c>
      <c r="I8" s="40">
        <v>1081638</v>
      </c>
      <c r="J8" s="6"/>
      <c r="K8" s="6"/>
      <c r="L8" s="6"/>
      <c r="M8" s="6"/>
      <c r="N8" s="6"/>
    </row>
    <row r="9" spans="1:14" ht="26">
      <c r="A9" s="60" t="s">
        <v>125</v>
      </c>
      <c r="B9" s="60" t="s">
        <v>78</v>
      </c>
      <c r="D9" s="40">
        <v>0</v>
      </c>
      <c r="E9" s="40">
        <v>6831</v>
      </c>
      <c r="F9" s="40">
        <v>10700.269790263028</v>
      </c>
      <c r="G9" s="40">
        <v>22944.584034449676</v>
      </c>
      <c r="H9" s="40">
        <v>31302.782803569902</v>
      </c>
      <c r="I9" s="40">
        <v>40243</v>
      </c>
      <c r="J9" s="6"/>
      <c r="K9" s="6"/>
      <c r="L9" s="6"/>
      <c r="M9" s="6"/>
      <c r="N9" s="6"/>
    </row>
    <row r="10" spans="1:14">
      <c r="A10" s="60" t="s">
        <v>126</v>
      </c>
      <c r="B10" s="60" t="s">
        <v>79</v>
      </c>
      <c r="D10" s="40">
        <v>4408</v>
      </c>
      <c r="E10" s="40">
        <v>4130</v>
      </c>
      <c r="F10" s="40">
        <v>2052</v>
      </c>
      <c r="G10" s="40">
        <v>3774</v>
      </c>
      <c r="H10" s="40">
        <v>5077</v>
      </c>
      <c r="I10" s="40">
        <v>9552</v>
      </c>
      <c r="J10" s="6"/>
      <c r="K10" s="6"/>
      <c r="L10" s="6"/>
      <c r="M10" s="6"/>
      <c r="N10" s="6"/>
    </row>
    <row r="11" spans="1:14" ht="26">
      <c r="A11" s="60" t="s">
        <v>127</v>
      </c>
      <c r="B11" s="60" t="s">
        <v>80</v>
      </c>
      <c r="D11" s="40">
        <v>-27404</v>
      </c>
      <c r="E11" s="40">
        <v>-27114</v>
      </c>
      <c r="F11" s="40">
        <v>-9443</v>
      </c>
      <c r="G11" s="40">
        <v>-17337</v>
      </c>
      <c r="H11" s="40">
        <v>-22003</v>
      </c>
      <c r="I11" s="40">
        <v>-26094</v>
      </c>
      <c r="J11" s="6"/>
      <c r="K11" s="6"/>
      <c r="L11" s="6"/>
      <c r="M11" s="6"/>
      <c r="N11" s="6"/>
    </row>
    <row r="12" spans="1:14">
      <c r="A12" s="58" t="s">
        <v>128</v>
      </c>
      <c r="B12" s="58" t="s">
        <v>81</v>
      </c>
      <c r="D12" s="40">
        <v>76538.780339620935</v>
      </c>
      <c r="E12" s="40">
        <v>66421.8</v>
      </c>
      <c r="F12" s="40">
        <v>17084.865795468097</v>
      </c>
      <c r="G12" s="40">
        <v>34355.203265396885</v>
      </c>
      <c r="H12" s="40">
        <v>52323.757329422442</v>
      </c>
      <c r="I12" s="40">
        <v>70783</v>
      </c>
      <c r="J12" s="6"/>
      <c r="K12" s="6"/>
      <c r="L12" s="6"/>
      <c r="M12" s="6"/>
      <c r="N12" s="6"/>
    </row>
    <row r="13" spans="1:14">
      <c r="A13" s="58" t="s">
        <v>129</v>
      </c>
      <c r="B13" s="58" t="s">
        <v>82</v>
      </c>
      <c r="D13" s="40">
        <v>8687</v>
      </c>
      <c r="E13" s="40">
        <v>19792</v>
      </c>
      <c r="F13" s="40">
        <v>813</v>
      </c>
      <c r="G13" s="40">
        <v>1429.8074300000001</v>
      </c>
      <c r="H13" s="40">
        <v>2030</v>
      </c>
      <c r="I13" s="40">
        <v>4766</v>
      </c>
      <c r="J13" s="6"/>
      <c r="K13" s="6"/>
      <c r="L13" s="6"/>
      <c r="M13" s="6"/>
      <c r="N13" s="6"/>
    </row>
    <row r="14" spans="1:14">
      <c r="A14" s="60" t="s">
        <v>130</v>
      </c>
      <c r="B14" s="60" t="s">
        <v>83</v>
      </c>
      <c r="D14" s="40">
        <v>0</v>
      </c>
      <c r="E14" s="40">
        <v>-1802.8928976884913</v>
      </c>
      <c r="F14" s="40">
        <v>1193.6420318181813</v>
      </c>
      <c r="G14" s="40">
        <v>2057.2382303510949</v>
      </c>
      <c r="H14" s="40">
        <v>830.46500000000003</v>
      </c>
      <c r="I14" s="40">
        <v>-11569</v>
      </c>
      <c r="J14" s="6"/>
      <c r="K14" s="6"/>
      <c r="L14" s="6"/>
      <c r="M14" s="6"/>
      <c r="N14" s="6"/>
    </row>
    <row r="15" spans="1:14" ht="13.5" thickBot="1">
      <c r="A15" s="61" t="s">
        <v>131</v>
      </c>
      <c r="B15" s="61" t="s">
        <v>84</v>
      </c>
      <c r="D15" s="51">
        <v>146300.40174218043</v>
      </c>
      <c r="E15" s="51">
        <v>6142.5706150850056</v>
      </c>
      <c r="F15" s="51">
        <v>104330.14304862585</v>
      </c>
      <c r="G15" s="51">
        <v>339723.06532912247</v>
      </c>
      <c r="H15" s="51">
        <v>485279.51252220332</v>
      </c>
      <c r="I15" s="51">
        <v>573364</v>
      </c>
      <c r="J15" s="6"/>
      <c r="K15" s="6"/>
      <c r="L15" s="6"/>
      <c r="M15" s="6"/>
      <c r="N15" s="6"/>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6"/>
      <c r="K16" s="6"/>
      <c r="L16" s="6"/>
      <c r="M16" s="6"/>
      <c r="N16" s="6"/>
    </row>
    <row r="17" spans="1:14">
      <c r="A17" s="45"/>
      <c r="B17" s="45"/>
      <c r="D17" s="48"/>
      <c r="E17" s="48"/>
      <c r="F17" s="48"/>
      <c r="G17" s="48"/>
      <c r="H17" s="48"/>
      <c r="I17" s="48"/>
      <c r="J17" s="6"/>
      <c r="K17" s="6"/>
      <c r="L17" s="6"/>
      <c r="M17" s="6"/>
      <c r="N17" s="6"/>
    </row>
    <row r="18" spans="1:14">
      <c r="A18" s="58" t="s">
        <v>133</v>
      </c>
      <c r="B18" s="58" t="s">
        <v>36</v>
      </c>
      <c r="D18" s="59">
        <v>-356998</v>
      </c>
      <c r="E18" s="59">
        <v>-341862.11792727601</v>
      </c>
      <c r="F18" s="59">
        <v>-90246</v>
      </c>
      <c r="G18" s="59">
        <v>-188169</v>
      </c>
      <c r="H18" s="59">
        <v>-284551</v>
      </c>
      <c r="I18" s="59">
        <v>-396488</v>
      </c>
      <c r="J18" s="6"/>
      <c r="K18" s="6"/>
      <c r="L18" s="6"/>
      <c r="M18" s="6"/>
      <c r="N18" s="6"/>
    </row>
    <row r="19" spans="1:14">
      <c r="A19" s="58" t="s">
        <v>134</v>
      </c>
      <c r="B19" s="58" t="s">
        <v>37</v>
      </c>
      <c r="D19" s="59">
        <v>-44043</v>
      </c>
      <c r="E19" s="59">
        <v>-46543</v>
      </c>
      <c r="F19" s="59">
        <v>-11330</v>
      </c>
      <c r="G19" s="59">
        <v>-25540</v>
      </c>
      <c r="H19" s="59">
        <v>-37025</v>
      </c>
      <c r="I19" s="59">
        <v>-48355</v>
      </c>
      <c r="J19" s="6"/>
      <c r="K19" s="6"/>
      <c r="L19" s="6"/>
      <c r="M19" s="6"/>
      <c r="N19" s="6"/>
    </row>
    <row r="20" spans="1:14">
      <c r="A20" s="58" t="s">
        <v>135</v>
      </c>
      <c r="B20" s="58" t="s">
        <v>38</v>
      </c>
      <c r="D20" s="59">
        <v>-152389</v>
      </c>
      <c r="E20" s="59">
        <v>-134928</v>
      </c>
      <c r="F20" s="59">
        <v>-33315</v>
      </c>
      <c r="G20" s="59">
        <v>-66287</v>
      </c>
      <c r="H20" s="59">
        <v>-104766</v>
      </c>
      <c r="I20" s="59">
        <v>-150051</v>
      </c>
      <c r="J20" s="6"/>
      <c r="K20" s="6"/>
      <c r="L20" s="6"/>
      <c r="M20" s="6"/>
      <c r="N20" s="6"/>
    </row>
    <row r="21" spans="1:14" ht="13.5" thickBot="1">
      <c r="A21" s="62" t="s">
        <v>136</v>
      </c>
      <c r="B21" s="62" t="s">
        <v>39</v>
      </c>
      <c r="D21" s="51">
        <v>-279088</v>
      </c>
      <c r="E21" s="51">
        <v>-302214.23853789998</v>
      </c>
      <c r="F21" s="51">
        <v>-66985.4562592</v>
      </c>
      <c r="G21" s="51">
        <v>-131864.474101</v>
      </c>
      <c r="H21" s="51">
        <v>-207552.16698750001</v>
      </c>
      <c r="I21" s="51">
        <v>-288173</v>
      </c>
      <c r="J21" s="6"/>
      <c r="K21" s="6"/>
      <c r="L21" s="6"/>
      <c r="M21" s="6"/>
      <c r="N21" s="6"/>
    </row>
    <row r="22" spans="1:14">
      <c r="A22" s="45"/>
      <c r="B22" s="45"/>
      <c r="D22" s="50">
        <v>-832518</v>
      </c>
      <c r="E22" s="50">
        <v>-825547.35646517598</v>
      </c>
      <c r="F22" s="50">
        <v>-201876.4562592</v>
      </c>
      <c r="G22" s="50">
        <v>-411860.474101</v>
      </c>
      <c r="H22" s="50">
        <v>-633894.16698750004</v>
      </c>
      <c r="I22" s="50">
        <v>-883067</v>
      </c>
      <c r="J22" s="6"/>
      <c r="K22" s="6"/>
      <c r="L22" s="6"/>
      <c r="M22" s="6"/>
      <c r="N22" s="6"/>
    </row>
    <row r="23" spans="1:14">
      <c r="A23" s="47"/>
      <c r="B23" s="47"/>
      <c r="D23" s="50"/>
      <c r="E23" s="50"/>
      <c r="F23" s="50"/>
      <c r="G23" s="50"/>
      <c r="H23" s="50"/>
      <c r="I23" s="50"/>
      <c r="J23" s="6"/>
      <c r="K23" s="6"/>
      <c r="L23" s="6"/>
      <c r="M23" s="6"/>
      <c r="N23" s="6"/>
    </row>
    <row r="24" spans="1:14">
      <c r="A24" s="47" t="s">
        <v>137</v>
      </c>
      <c r="B24" s="47" t="s">
        <v>40</v>
      </c>
      <c r="D24" s="57">
        <v>440339.18208180135</v>
      </c>
      <c r="E24" s="57">
        <v>332265.12125222059</v>
      </c>
      <c r="F24" s="57">
        <v>181193.43867396651</v>
      </c>
      <c r="G24" s="57">
        <v>483998.25644881395</v>
      </c>
      <c r="H24" s="57">
        <v>707345.13097696716</v>
      </c>
      <c r="I24" s="57">
        <v>859616</v>
      </c>
      <c r="J24" s="6"/>
      <c r="K24" s="6"/>
      <c r="L24" s="6"/>
      <c r="M24" s="6"/>
      <c r="N24" s="6"/>
    </row>
    <row r="25" spans="1:14">
      <c r="A25" s="47"/>
      <c r="B25" s="47"/>
      <c r="D25" s="48"/>
      <c r="E25" s="48"/>
      <c r="F25" s="48"/>
      <c r="G25" s="48"/>
      <c r="H25" s="48"/>
      <c r="I25" s="48"/>
      <c r="J25" s="6"/>
      <c r="K25" s="6"/>
      <c r="L25" s="6"/>
      <c r="M25" s="6"/>
      <c r="N25" s="6"/>
    </row>
    <row r="26" spans="1:14">
      <c r="A26" s="45" t="s">
        <v>138</v>
      </c>
      <c r="B26" s="45" t="s">
        <v>41</v>
      </c>
      <c r="D26" s="40">
        <v>211</v>
      </c>
      <c r="E26" s="40">
        <v>89</v>
      </c>
      <c r="F26" s="40">
        <v>13</v>
      </c>
      <c r="G26" s="40">
        <v>26</v>
      </c>
      <c r="H26" s="40">
        <v>222.37518455288887</v>
      </c>
      <c r="I26" s="40">
        <v>11479</v>
      </c>
      <c r="J26" s="6"/>
      <c r="K26" s="6"/>
      <c r="L26" s="6"/>
      <c r="M26" s="6"/>
      <c r="N26" s="6"/>
    </row>
    <row r="27" spans="1:14">
      <c r="A27" s="45" t="s">
        <v>139</v>
      </c>
      <c r="B27" s="45" t="s">
        <v>42</v>
      </c>
      <c r="D27" s="59">
        <v>-126341</v>
      </c>
      <c r="E27" s="59">
        <v>-127913</v>
      </c>
      <c r="F27" s="59">
        <v>-29890.554420237429</v>
      </c>
      <c r="G27" s="59">
        <v>-26523.907133887747</v>
      </c>
      <c r="H27" s="59">
        <v>-57076.197178138187</v>
      </c>
      <c r="I27" s="59">
        <v>-97139</v>
      </c>
      <c r="J27" s="6"/>
      <c r="K27" s="6"/>
      <c r="L27" s="6"/>
      <c r="M27" s="6"/>
      <c r="N27" s="6"/>
    </row>
    <row r="28" spans="1:14" ht="13.5" thickBot="1">
      <c r="A28" s="63" t="s">
        <v>140</v>
      </c>
      <c r="B28" s="63" t="s">
        <v>86</v>
      </c>
      <c r="D28" s="52">
        <v>-2767</v>
      </c>
      <c r="E28" s="52">
        <v>-2546</v>
      </c>
      <c r="F28" s="52">
        <v>-549.80664552600001</v>
      </c>
      <c r="G28" s="52">
        <v>-1080</v>
      </c>
      <c r="H28" s="52">
        <v>-1580</v>
      </c>
      <c r="I28" s="52">
        <v>-2240.0567229000003</v>
      </c>
      <c r="J28" s="6"/>
      <c r="K28" s="6"/>
      <c r="L28" s="6"/>
      <c r="M28" s="6"/>
      <c r="N28" s="6"/>
    </row>
    <row r="29" spans="1:14">
      <c r="A29" s="47" t="s">
        <v>141</v>
      </c>
      <c r="B29" s="47" t="s">
        <v>43</v>
      </c>
      <c r="D29" s="64">
        <v>-126129</v>
      </c>
      <c r="E29" s="64">
        <v>-127824</v>
      </c>
      <c r="F29" s="64">
        <v>-29877.554420237429</v>
      </c>
      <c r="G29" s="64">
        <v>-26497.907133887747</v>
      </c>
      <c r="H29" s="64">
        <v>-56853.821993585298</v>
      </c>
      <c r="I29" s="64">
        <v>-85660</v>
      </c>
      <c r="J29" s="6"/>
      <c r="K29" s="6"/>
      <c r="L29" s="6"/>
      <c r="M29" s="6"/>
      <c r="N29" s="6"/>
    </row>
    <row r="30" spans="1:14">
      <c r="A30" s="47"/>
      <c r="B30" s="47"/>
      <c r="D30" s="48"/>
      <c r="E30" s="48"/>
      <c r="F30" s="48"/>
      <c r="G30" s="48"/>
      <c r="H30" s="48"/>
      <c r="I30" s="48"/>
      <c r="J30" s="6"/>
      <c r="K30" s="6"/>
      <c r="L30" s="6"/>
      <c r="M30" s="6"/>
      <c r="N30" s="6"/>
    </row>
    <row r="31" spans="1:14">
      <c r="A31" s="47" t="s">
        <v>142</v>
      </c>
      <c r="B31" s="47" t="s">
        <v>44</v>
      </c>
      <c r="D31" s="57">
        <v>314210.18208180135</v>
      </c>
      <c r="E31" s="57">
        <v>204441.12125222059</v>
      </c>
      <c r="F31" s="57">
        <v>151315.88425372908</v>
      </c>
      <c r="G31" s="57">
        <v>457500.34931492619</v>
      </c>
      <c r="H31" s="57">
        <v>650491.30898338184</v>
      </c>
      <c r="I31" s="57">
        <v>773956</v>
      </c>
      <c r="J31" s="6"/>
      <c r="K31" s="6"/>
      <c r="L31" s="6"/>
      <c r="M31" s="6"/>
    </row>
    <row r="32" spans="1:14">
      <c r="A32" s="47"/>
      <c r="B32" s="47"/>
      <c r="D32" s="48"/>
      <c r="E32" s="48"/>
      <c r="F32" s="48"/>
      <c r="G32" s="48"/>
      <c r="H32" s="48"/>
      <c r="I32" s="48"/>
      <c r="J32" s="6"/>
      <c r="K32" s="6"/>
      <c r="L32" s="6"/>
      <c r="M32" s="6"/>
    </row>
    <row r="33" spans="1:13">
      <c r="A33" s="45" t="s">
        <v>143</v>
      </c>
      <c r="B33" s="45" t="s">
        <v>45</v>
      </c>
      <c r="D33" s="50">
        <v>-37153</v>
      </c>
      <c r="E33" s="50">
        <v>-123442.79140576013</v>
      </c>
      <c r="F33" s="50">
        <v>-24072</v>
      </c>
      <c r="G33" s="50">
        <v>-61896</v>
      </c>
      <c r="H33" s="50">
        <v>-85132</v>
      </c>
      <c r="I33" s="50">
        <v>-79053</v>
      </c>
      <c r="J33" s="6"/>
      <c r="K33" s="6"/>
      <c r="L33" s="6"/>
      <c r="M33" s="6"/>
    </row>
    <row r="34" spans="1:13">
      <c r="A34" s="45"/>
      <c r="B34" s="45"/>
      <c r="D34" s="48"/>
      <c r="E34" s="48"/>
      <c r="F34" s="48"/>
      <c r="G34" s="48"/>
      <c r="H34" s="48"/>
      <c r="I34" s="48"/>
      <c r="J34" s="6"/>
      <c r="K34" s="6"/>
      <c r="L34" s="6"/>
      <c r="M34" s="6"/>
    </row>
    <row r="35" spans="1:13" ht="13.5" thickBot="1">
      <c r="A35" s="47" t="s">
        <v>144</v>
      </c>
      <c r="B35" s="47" t="s">
        <v>46</v>
      </c>
      <c r="D35" s="65">
        <v>277057.18208180135</v>
      </c>
      <c r="E35" s="65">
        <v>80998.32984646046</v>
      </c>
      <c r="F35" s="65">
        <v>127243.88425372908</v>
      </c>
      <c r="G35" s="65">
        <v>395604.34931492619</v>
      </c>
      <c r="H35" s="65">
        <v>565359.30898338184</v>
      </c>
      <c r="I35" s="65">
        <v>694903</v>
      </c>
      <c r="J35" s="6"/>
      <c r="K35" s="6"/>
      <c r="L35" s="6"/>
      <c r="M35" s="6"/>
    </row>
    <row r="36" spans="1:13">
      <c r="A36" s="47"/>
      <c r="B36" s="47"/>
      <c r="D36" s="48"/>
      <c r="E36" s="48"/>
      <c r="F36" s="48"/>
      <c r="G36" s="48"/>
      <c r="H36" s="48"/>
      <c r="I36" s="48"/>
      <c r="J36" s="6"/>
      <c r="K36" s="6"/>
      <c r="L36" s="6"/>
      <c r="M36" s="6"/>
    </row>
    <row r="37" spans="1:13">
      <c r="A37" s="47" t="s">
        <v>145</v>
      </c>
      <c r="B37" s="47" t="s">
        <v>47</v>
      </c>
      <c r="D37" s="48"/>
      <c r="E37" s="48"/>
      <c r="F37" s="48"/>
      <c r="G37" s="48"/>
      <c r="H37" s="48"/>
      <c r="I37" s="48"/>
      <c r="J37" s="6"/>
      <c r="K37" s="6"/>
      <c r="L37" s="6"/>
      <c r="M37" s="6"/>
    </row>
    <row r="38" spans="1:13">
      <c r="A38" s="45" t="s">
        <v>146</v>
      </c>
      <c r="B38" s="45" t="s">
        <v>48</v>
      </c>
      <c r="D38" s="48">
        <v>276390.18208180135</v>
      </c>
      <c r="E38" s="48">
        <v>81356.32984646046</v>
      </c>
      <c r="F38" s="48">
        <v>127354.88425372908</v>
      </c>
      <c r="G38" s="48">
        <v>395783</v>
      </c>
      <c r="H38" s="48">
        <v>565475</v>
      </c>
      <c r="I38" s="48">
        <v>694758</v>
      </c>
      <c r="J38" s="6"/>
      <c r="K38" s="6"/>
      <c r="L38" s="6"/>
      <c r="M38" s="6"/>
    </row>
    <row r="39" spans="1:13" ht="13.5" thickBot="1">
      <c r="A39" s="45" t="s">
        <v>147</v>
      </c>
      <c r="B39" s="45" t="s">
        <v>31</v>
      </c>
      <c r="D39" s="49">
        <v>667</v>
      </c>
      <c r="E39" s="49">
        <v>-358</v>
      </c>
      <c r="F39" s="49">
        <v>-111</v>
      </c>
      <c r="G39" s="49">
        <v>-179</v>
      </c>
      <c r="H39" s="49">
        <v>-116</v>
      </c>
      <c r="I39" s="49">
        <v>145</v>
      </c>
      <c r="J39" s="6"/>
      <c r="K39" s="6"/>
      <c r="L39" s="6"/>
      <c r="M39" s="6"/>
    </row>
    <row r="40" spans="1:13" ht="13.5" thickBot="1">
      <c r="A40" s="47" t="s">
        <v>144</v>
      </c>
      <c r="B40" s="47" t="s">
        <v>46</v>
      </c>
      <c r="D40" s="66">
        <v>277057</v>
      </c>
      <c r="E40" s="66">
        <v>80998.32984646046</v>
      </c>
      <c r="F40" s="66">
        <v>127243.88425372908</v>
      </c>
      <c r="G40" s="66">
        <v>395604</v>
      </c>
      <c r="H40" s="66">
        <v>565359</v>
      </c>
      <c r="I40" s="66">
        <v>694903</v>
      </c>
      <c r="J40" s="6"/>
      <c r="K40" s="6"/>
      <c r="L40" s="6"/>
      <c r="M40" s="6"/>
    </row>
    <row r="41" spans="1:13" ht="13.5" thickTop="1">
      <c r="A41" s="47"/>
      <c r="B41" s="47"/>
      <c r="D41" s="48"/>
      <c r="E41" s="48"/>
      <c r="F41" s="48"/>
      <c r="G41" s="48"/>
      <c r="H41" s="48"/>
      <c r="I41" s="48"/>
      <c r="J41" s="6"/>
      <c r="K41" s="6"/>
      <c r="L41" s="6"/>
      <c r="M41" s="6"/>
    </row>
    <row r="42" spans="1:13">
      <c r="A42" s="47" t="s">
        <v>148</v>
      </c>
      <c r="B42" s="47" t="s">
        <v>87</v>
      </c>
      <c r="D42" s="48"/>
      <c r="E42" s="48"/>
      <c r="F42" s="48"/>
      <c r="G42" s="48"/>
      <c r="H42" s="48"/>
      <c r="I42" s="48"/>
      <c r="J42" s="6"/>
      <c r="K42" s="6"/>
      <c r="L42" s="6"/>
      <c r="M42" s="6"/>
    </row>
    <row r="43" spans="1:13">
      <c r="A43" s="56" t="s">
        <v>149</v>
      </c>
      <c r="B43" s="56" t="s">
        <v>49</v>
      </c>
      <c r="D43" s="53">
        <v>14.61</v>
      </c>
      <c r="E43" s="53">
        <v>4.2872055373689451</v>
      </c>
      <c r="F43" s="53">
        <v>6.7031557025786368</v>
      </c>
      <c r="G43" s="53">
        <v>20.819184835180089</v>
      </c>
      <c r="H43" s="53">
        <v>29.738465664742883</v>
      </c>
      <c r="I43" s="53">
        <v>36.630000000000003</v>
      </c>
      <c r="J43" s="6"/>
      <c r="K43" s="6"/>
      <c r="L43" s="6"/>
      <c r="M43" s="6"/>
    </row>
    <row r="44" spans="1:13">
      <c r="A44" s="56" t="s">
        <v>150</v>
      </c>
      <c r="B44" s="56" t="s">
        <v>50</v>
      </c>
      <c r="D44" s="53">
        <v>14.3</v>
      </c>
      <c r="E44" s="53">
        <v>4.2242355855770803</v>
      </c>
      <c r="F44" s="53">
        <v>6.5397274850680294</v>
      </c>
      <c r="G44" s="53">
        <v>20.275744715804016</v>
      </c>
      <c r="H44" s="53">
        <v>29.332047321807021</v>
      </c>
      <c r="I44" s="53">
        <v>35.799513141347283</v>
      </c>
      <c r="J44" s="6"/>
      <c r="K44" s="6"/>
      <c r="L44" s="6"/>
      <c r="M44" s="6"/>
    </row>
    <row r="45" spans="1:13">
      <c r="D45" s="54"/>
      <c r="E45" s="54"/>
      <c r="F45" s="54"/>
      <c r="G45" s="54"/>
      <c r="H45" s="54"/>
      <c r="I45" s="54"/>
      <c r="J45" s="6"/>
      <c r="K45" s="6"/>
      <c r="L45" s="6"/>
      <c r="M45" s="6"/>
    </row>
    <row r="46" spans="1:13">
      <c r="D46" s="54"/>
      <c r="E46" s="54"/>
      <c r="F46" s="54"/>
      <c r="G46" s="54"/>
      <c r="H46" s="54"/>
      <c r="I46" s="54"/>
      <c r="J46" s="6"/>
      <c r="K46" s="6"/>
      <c r="L46" s="6"/>
      <c r="M46" s="6"/>
    </row>
    <row r="47" spans="1:13">
      <c r="D47" s="54"/>
      <c r="E47" s="54"/>
      <c r="F47" s="54"/>
      <c r="G47" s="54"/>
      <c r="H47" s="54"/>
      <c r="I47" s="54"/>
      <c r="J47" s="6"/>
      <c r="K47" s="6"/>
      <c r="L47" s="6"/>
      <c r="M47" s="6"/>
    </row>
    <row r="48" spans="1:13">
      <c r="D48" s="54"/>
      <c r="E48" s="54"/>
      <c r="F48" s="54"/>
      <c r="G48" s="54"/>
      <c r="H48" s="54"/>
      <c r="I48" s="54"/>
      <c r="J48" s="6"/>
      <c r="K48" s="6"/>
      <c r="L48" s="6"/>
      <c r="M48" s="6"/>
    </row>
    <row r="49" spans="4:13">
      <c r="D49" s="54"/>
      <c r="E49" s="54"/>
      <c r="F49" s="54"/>
      <c r="G49" s="54"/>
      <c r="H49" s="54"/>
      <c r="I49" s="54"/>
      <c r="J49" s="6"/>
      <c r="K49" s="6"/>
      <c r="L49" s="6"/>
      <c r="M49" s="6"/>
    </row>
    <row r="50" spans="4:13">
      <c r="D50" s="54"/>
      <c r="E50" s="54"/>
      <c r="F50" s="54"/>
      <c r="G50" s="54"/>
      <c r="H50" s="54"/>
      <c r="I50" s="54"/>
      <c r="J50" s="6"/>
      <c r="K50" s="6"/>
      <c r="L50" s="6"/>
      <c r="M50" s="6"/>
    </row>
    <row r="51" spans="4:13">
      <c r="D51" s="54"/>
      <c r="E51" s="54"/>
      <c r="F51" s="54"/>
      <c r="G51" s="54"/>
      <c r="H51" s="54"/>
      <c r="I51" s="54"/>
      <c r="J51" s="6"/>
      <c r="K51" s="6"/>
      <c r="L51" s="6"/>
      <c r="M51" s="6"/>
    </row>
    <row r="52" spans="4:13">
      <c r="D52" s="54"/>
      <c r="E52" s="54"/>
      <c r="F52" s="54"/>
      <c r="G52" s="54"/>
      <c r="H52" s="54"/>
      <c r="I52" s="54"/>
      <c r="J52" s="6"/>
      <c r="K52" s="6"/>
      <c r="L52" s="6"/>
      <c r="M52" s="6"/>
    </row>
    <row r="53" spans="4:13">
      <c r="D53" s="54"/>
      <c r="E53" s="54"/>
      <c r="F53" s="54"/>
      <c r="G53" s="54"/>
      <c r="H53" s="54"/>
      <c r="I53" s="54"/>
      <c r="J53" s="6"/>
      <c r="K53" s="6"/>
      <c r="L53" s="6"/>
      <c r="M53" s="6"/>
    </row>
    <row r="54" spans="4:13">
      <c r="D54" s="54"/>
      <c r="E54" s="54"/>
      <c r="F54" s="54"/>
      <c r="G54" s="54"/>
      <c r="H54" s="54"/>
      <c r="I54" s="54"/>
      <c r="J54" s="6"/>
      <c r="K54" s="6"/>
      <c r="L54" s="6"/>
      <c r="M54" s="6"/>
    </row>
    <row r="55" spans="4:13">
      <c r="D55" s="54"/>
      <c r="E55" s="54"/>
      <c r="F55" s="54"/>
      <c r="G55" s="54"/>
      <c r="H55" s="54"/>
      <c r="I55" s="54"/>
      <c r="J55" s="6"/>
      <c r="K55" s="6"/>
      <c r="L55" s="6"/>
      <c r="M55" s="6"/>
    </row>
    <row r="56" spans="4:13">
      <c r="D56" s="54"/>
      <c r="E56" s="54"/>
      <c r="F56" s="54"/>
      <c r="G56" s="54"/>
      <c r="H56" s="54"/>
      <c r="I56" s="54"/>
      <c r="J56" s="6"/>
      <c r="K56" s="6"/>
      <c r="L56" s="6"/>
      <c r="M56" s="6"/>
    </row>
    <row r="57" spans="4:13">
      <c r="D57" s="54"/>
      <c r="E57" s="54"/>
      <c r="F57" s="54"/>
      <c r="G57" s="54"/>
      <c r="H57" s="54"/>
      <c r="I57" s="54"/>
      <c r="J57" s="6"/>
      <c r="K57" s="6"/>
      <c r="L57" s="6"/>
      <c r="M57" s="6"/>
    </row>
    <row r="58" spans="4:13">
      <c r="D58" s="54"/>
      <c r="E58" s="54"/>
      <c r="F58" s="54"/>
      <c r="G58" s="54"/>
      <c r="H58" s="54"/>
      <c r="I58" s="54"/>
      <c r="J58" s="6"/>
      <c r="K58" s="6"/>
      <c r="L58" s="6"/>
      <c r="M58" s="6"/>
    </row>
    <row r="59" spans="4:13">
      <c r="D59" s="54"/>
      <c r="E59" s="54"/>
      <c r="F59" s="54"/>
      <c r="G59" s="54"/>
      <c r="H59" s="54"/>
      <c r="I59" s="54"/>
      <c r="J59" s="6"/>
      <c r="K59" s="6"/>
      <c r="L59" s="6"/>
      <c r="M59" s="6"/>
    </row>
    <row r="60" spans="4:13">
      <c r="D60" s="54"/>
      <c r="E60" s="54"/>
      <c r="F60" s="54"/>
      <c r="G60" s="54"/>
      <c r="H60" s="54"/>
      <c r="I60" s="54"/>
      <c r="J60" s="6"/>
      <c r="K60" s="6"/>
      <c r="L60" s="6"/>
      <c r="M60" s="6"/>
    </row>
    <row r="61" spans="4:13">
      <c r="D61" s="54"/>
      <c r="E61" s="54"/>
      <c r="F61" s="54"/>
      <c r="G61" s="54"/>
      <c r="H61" s="54"/>
      <c r="I61" s="54"/>
      <c r="J61" s="6"/>
      <c r="K61" s="6"/>
      <c r="L61" s="6"/>
      <c r="M61" s="6"/>
    </row>
    <row r="62" spans="4:13">
      <c r="D62" s="54"/>
      <c r="E62" s="54"/>
      <c r="F62" s="54"/>
      <c r="G62" s="54"/>
      <c r="H62" s="54"/>
      <c r="I62" s="54"/>
      <c r="J62" s="6"/>
      <c r="K62" s="6"/>
      <c r="L62" s="6"/>
      <c r="M62" s="6"/>
    </row>
    <row r="63" spans="4:13">
      <c r="D63" s="54"/>
      <c r="E63" s="54"/>
      <c r="F63" s="54"/>
      <c r="G63" s="54"/>
      <c r="H63" s="54"/>
      <c r="I63" s="54"/>
      <c r="J63" s="6"/>
      <c r="K63" s="6"/>
      <c r="L63" s="6"/>
      <c r="M63" s="6"/>
    </row>
    <row r="64" spans="4:13">
      <c r="D64" s="54"/>
      <c r="E64" s="54"/>
      <c r="F64" s="54"/>
      <c r="G64" s="54"/>
      <c r="H64" s="54"/>
      <c r="I64" s="54"/>
      <c r="J64" s="6"/>
      <c r="K64" s="6"/>
      <c r="L64" s="6"/>
      <c r="M64" s="6"/>
    </row>
    <row r="65" spans="4:13">
      <c r="D65" s="54"/>
      <c r="E65" s="54"/>
      <c r="F65" s="54"/>
      <c r="G65" s="54"/>
      <c r="H65" s="54"/>
      <c r="I65" s="54"/>
      <c r="J65" s="6"/>
      <c r="K65" s="6"/>
      <c r="L65" s="6"/>
      <c r="M65" s="6"/>
    </row>
    <row r="66" spans="4:13">
      <c r="D66" s="54"/>
      <c r="E66" s="54"/>
      <c r="F66" s="54"/>
      <c r="G66" s="54"/>
      <c r="H66" s="54"/>
      <c r="I66" s="54"/>
      <c r="J66" s="6"/>
      <c r="K66" s="6"/>
      <c r="L66" s="6"/>
      <c r="M66" s="6"/>
    </row>
    <row r="67" spans="4:13">
      <c r="D67" s="54"/>
      <c r="E67" s="54"/>
      <c r="F67" s="54"/>
      <c r="G67" s="54"/>
      <c r="H67" s="54"/>
      <c r="I67" s="54"/>
      <c r="J67" s="6"/>
      <c r="K67" s="6"/>
      <c r="L67" s="6"/>
      <c r="M67" s="6"/>
    </row>
    <row r="68" spans="4:13">
      <c r="D68" s="54"/>
      <c r="E68" s="54"/>
      <c r="F68" s="54"/>
      <c r="G68" s="54"/>
      <c r="H68" s="54"/>
      <c r="I68" s="54"/>
      <c r="J68" s="6"/>
      <c r="K68" s="6"/>
      <c r="L68" s="6"/>
      <c r="M68" s="6"/>
    </row>
    <row r="69" spans="4:13">
      <c r="D69" s="54"/>
      <c r="E69" s="54"/>
      <c r="F69" s="54"/>
      <c r="G69" s="54"/>
      <c r="H69" s="54"/>
      <c r="I69" s="54"/>
      <c r="J69" s="6"/>
      <c r="K69" s="6"/>
      <c r="L69" s="6"/>
      <c r="M69" s="6"/>
    </row>
    <row r="70" spans="4:13">
      <c r="D70" s="54"/>
      <c r="E70" s="54"/>
      <c r="F70" s="54"/>
      <c r="G70" s="54"/>
      <c r="H70" s="54"/>
      <c r="I70" s="54"/>
      <c r="J70" s="6"/>
      <c r="K70" s="6"/>
      <c r="L70" s="6"/>
      <c r="M70" s="6"/>
    </row>
    <row r="71" spans="4:13">
      <c r="D71" s="54"/>
      <c r="E71" s="54"/>
      <c r="F71" s="54"/>
      <c r="G71" s="54"/>
      <c r="H71" s="54"/>
      <c r="I71" s="54"/>
      <c r="J71" s="6"/>
      <c r="K71" s="6"/>
      <c r="L71" s="6"/>
      <c r="M71" s="6"/>
    </row>
    <row r="72" spans="4:13">
      <c r="D72" s="54"/>
      <c r="E72" s="54"/>
      <c r="F72" s="54"/>
      <c r="G72" s="54"/>
      <c r="H72" s="54"/>
      <c r="I72" s="54"/>
      <c r="J72" s="6"/>
      <c r="K72" s="6"/>
      <c r="L72" s="6"/>
      <c r="M72" s="6"/>
    </row>
    <row r="73" spans="4:13">
      <c r="D73" s="54"/>
      <c r="E73" s="54"/>
      <c r="F73" s="54"/>
      <c r="G73" s="54"/>
      <c r="H73" s="54"/>
      <c r="I73" s="54"/>
    </row>
    <row r="74" spans="4:13">
      <c r="D74" s="54"/>
      <c r="E74" s="54"/>
      <c r="F74" s="54"/>
      <c r="G74" s="54"/>
      <c r="H74" s="54"/>
      <c r="I74" s="54"/>
    </row>
    <row r="75" spans="4:13">
      <c r="D75" s="54"/>
      <c r="E75" s="54"/>
      <c r="F75" s="54"/>
      <c r="G75" s="54"/>
      <c r="H75" s="54"/>
      <c r="I75" s="54"/>
    </row>
    <row r="76" spans="4:13">
      <c r="D76" s="54"/>
      <c r="E76" s="54"/>
      <c r="F76" s="54"/>
      <c r="G76" s="54"/>
      <c r="H76" s="54"/>
      <c r="I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J61"/>
  <sheetViews>
    <sheetView zoomScaleNormal="100" workbookViewId="0">
      <pane xSplit="2" topLeftCell="F1" activePane="topRight" state="frozen"/>
      <selection activeCell="C1" sqref="C1:I1"/>
      <selection pane="topRight" activeCell="J1" sqref="J1"/>
    </sheetView>
  </sheetViews>
  <sheetFormatPr defaultColWidth="9.1796875" defaultRowHeight="13"/>
  <cols>
    <col min="1" max="2" width="62.26953125" style="3" bestFit="1" customWidth="1"/>
    <col min="3" max="4" width="2.26953125" style="3" customWidth="1"/>
    <col min="5" max="10" width="12.1796875" style="3" customWidth="1"/>
    <col min="11" max="16384" width="9.1796875" style="3"/>
  </cols>
  <sheetData>
    <row r="1" spans="1:10" ht="14.5">
      <c r="B1" s="132" t="s">
        <v>208</v>
      </c>
    </row>
    <row r="7" spans="1:10" s="6" customFormat="1">
      <c r="A7" s="42" t="s">
        <v>151</v>
      </c>
      <c r="B7" s="42" t="s">
        <v>62</v>
      </c>
      <c r="C7" s="43"/>
      <c r="E7" s="44" t="s">
        <v>258</v>
      </c>
      <c r="F7" s="44" t="s">
        <v>257</v>
      </c>
      <c r="G7" s="136" t="s">
        <v>259</v>
      </c>
      <c r="H7" s="137" t="s">
        <v>256</v>
      </c>
      <c r="I7" s="140" t="s">
        <v>270</v>
      </c>
      <c r="J7" s="144" t="s">
        <v>292</v>
      </c>
    </row>
    <row r="8" spans="1:10">
      <c r="A8" s="7" t="s">
        <v>195</v>
      </c>
      <c r="B8" s="7" t="s">
        <v>34</v>
      </c>
      <c r="E8" s="4"/>
      <c r="F8" s="4"/>
      <c r="G8" s="4"/>
      <c r="H8" s="4"/>
      <c r="I8" s="4"/>
      <c r="J8" s="4"/>
    </row>
    <row r="9" spans="1:10">
      <c r="A9" s="2" t="s">
        <v>171</v>
      </c>
      <c r="B9" s="2" t="s">
        <v>16</v>
      </c>
      <c r="E9" s="40">
        <v>150274</v>
      </c>
      <c r="F9" s="40">
        <v>145552</v>
      </c>
      <c r="G9" s="48">
        <v>169940</v>
      </c>
      <c r="H9" s="48">
        <v>528196</v>
      </c>
      <c r="I9" s="48">
        <v>177113</v>
      </c>
      <c r="J9" s="48">
        <v>199164</v>
      </c>
    </row>
    <row r="10" spans="1:10">
      <c r="A10" s="2" t="s">
        <v>196</v>
      </c>
      <c r="B10" s="2" t="s">
        <v>70</v>
      </c>
      <c r="E10" s="25">
        <v>3820</v>
      </c>
      <c r="F10" s="25">
        <v>0</v>
      </c>
      <c r="G10" s="25">
        <v>0</v>
      </c>
      <c r="H10" s="25">
        <v>0</v>
      </c>
      <c r="I10" s="25">
        <v>0</v>
      </c>
      <c r="J10" s="25">
        <v>0</v>
      </c>
    </row>
    <row r="11" spans="1:10">
      <c r="A11" s="2" t="s">
        <v>197</v>
      </c>
      <c r="B11" s="2" t="s">
        <v>71</v>
      </c>
      <c r="E11" s="25">
        <v>399</v>
      </c>
      <c r="F11" s="25">
        <v>0</v>
      </c>
      <c r="G11" s="25">
        <v>0</v>
      </c>
      <c r="H11" s="25">
        <v>0</v>
      </c>
      <c r="I11" s="25">
        <v>0</v>
      </c>
      <c r="J11" s="25">
        <v>13803</v>
      </c>
    </row>
    <row r="12" spans="1:10">
      <c r="A12" s="2" t="s">
        <v>172</v>
      </c>
      <c r="B12" s="2" t="s">
        <v>55</v>
      </c>
      <c r="E12" s="25">
        <v>23988</v>
      </c>
      <c r="F12" s="25">
        <v>16804</v>
      </c>
      <c r="G12" s="25">
        <v>0</v>
      </c>
      <c r="H12" s="25">
        <v>11569</v>
      </c>
      <c r="I12" s="25">
        <v>16868</v>
      </c>
      <c r="J12" s="25">
        <v>22873</v>
      </c>
    </row>
    <row r="13" spans="1:10">
      <c r="A13" s="2" t="s">
        <v>174</v>
      </c>
      <c r="B13" s="2" t="s">
        <v>17</v>
      </c>
      <c r="E13" s="25">
        <v>31852</v>
      </c>
      <c r="F13" s="25">
        <v>28357</v>
      </c>
      <c r="G13" s="25">
        <v>24942.309013379745</v>
      </c>
      <c r="H13" s="25">
        <v>17532.691749472</v>
      </c>
      <c r="I13" s="25">
        <v>24803.666358885999</v>
      </c>
      <c r="J13" s="25">
        <v>35079</v>
      </c>
    </row>
    <row r="14" spans="1:10">
      <c r="A14" s="2" t="s">
        <v>175</v>
      </c>
      <c r="B14" s="2" t="s">
        <v>56</v>
      </c>
      <c r="E14" s="25">
        <v>34691.938439213998</v>
      </c>
      <c r="F14" s="25">
        <v>32068.954025669009</v>
      </c>
      <c r="G14" s="25">
        <v>27577.954025669009</v>
      </c>
      <c r="H14" s="25">
        <v>24974.954025669009</v>
      </c>
      <c r="I14" s="25">
        <v>29012.954025669009</v>
      </c>
      <c r="J14" s="25">
        <v>20295</v>
      </c>
    </row>
    <row r="15" spans="1:10">
      <c r="A15" s="2" t="s">
        <v>173</v>
      </c>
      <c r="B15" s="2" t="s">
        <v>72</v>
      </c>
      <c r="E15" s="25">
        <v>4411438</v>
      </c>
      <c r="F15" s="25">
        <v>4208724.0645174189</v>
      </c>
      <c r="G15" s="25">
        <v>4234284.0315080183</v>
      </c>
      <c r="H15" s="25">
        <v>4600943.3408668172</v>
      </c>
      <c r="I15" s="25">
        <v>4835845.7663044939</v>
      </c>
      <c r="J15" s="25">
        <v>5416512</v>
      </c>
    </row>
    <row r="16" spans="1:10">
      <c r="A16" s="2" t="s">
        <v>179</v>
      </c>
      <c r="B16" s="2" t="s">
        <v>73</v>
      </c>
      <c r="E16" s="25">
        <v>0</v>
      </c>
      <c r="F16" s="25">
        <v>31180.404997387581</v>
      </c>
      <c r="G16" s="25">
        <v>83227.837822133093</v>
      </c>
      <c r="H16" s="25">
        <v>31499.589931203562</v>
      </c>
      <c r="I16" s="25">
        <v>34944.044749152563</v>
      </c>
      <c r="J16" s="25">
        <v>37560</v>
      </c>
    </row>
    <row r="17" spans="1:10">
      <c r="A17" s="2" t="s">
        <v>176</v>
      </c>
      <c r="B17" s="2" t="s">
        <v>57</v>
      </c>
      <c r="E17" s="25">
        <v>82973</v>
      </c>
      <c r="F17" s="25">
        <v>91864</v>
      </c>
      <c r="G17" s="25">
        <v>85159</v>
      </c>
      <c r="H17" s="25">
        <v>79160</v>
      </c>
      <c r="I17" s="25">
        <v>80813</v>
      </c>
      <c r="J17" s="25">
        <v>80249</v>
      </c>
    </row>
    <row r="18" spans="1:10">
      <c r="A18" s="2" t="s">
        <v>178</v>
      </c>
      <c r="B18" s="2" t="s">
        <v>19</v>
      </c>
      <c r="E18" s="28">
        <v>47206</v>
      </c>
      <c r="F18" s="28">
        <v>23916</v>
      </c>
      <c r="G18" s="28">
        <v>24141</v>
      </c>
      <c r="H18" s="28">
        <v>23451</v>
      </c>
      <c r="I18" s="28">
        <v>24006</v>
      </c>
      <c r="J18" s="28">
        <v>23840</v>
      </c>
    </row>
    <row r="19" spans="1:10">
      <c r="A19" s="2" t="s">
        <v>177</v>
      </c>
      <c r="B19" s="2" t="s">
        <v>18</v>
      </c>
      <c r="E19" s="28">
        <v>50252</v>
      </c>
      <c r="F19" s="28">
        <v>50729</v>
      </c>
      <c r="G19" s="28">
        <v>49903</v>
      </c>
      <c r="H19" s="28">
        <v>44269</v>
      </c>
      <c r="I19" s="28">
        <v>43526</v>
      </c>
      <c r="J19" s="28">
        <v>43474</v>
      </c>
    </row>
    <row r="20" spans="1:10">
      <c r="A20" s="2" t="s">
        <v>180</v>
      </c>
      <c r="B20" s="2" t="s">
        <v>58</v>
      </c>
      <c r="E20" s="25">
        <v>3020</v>
      </c>
      <c r="F20" s="25">
        <v>13836</v>
      </c>
      <c r="G20" s="25">
        <v>15425.141340000002</v>
      </c>
      <c r="H20" s="25">
        <v>11724.391430528001</v>
      </c>
      <c r="I20" s="25">
        <v>16167.659548614</v>
      </c>
      <c r="J20" s="25">
        <v>16551</v>
      </c>
    </row>
    <row r="21" spans="1:10">
      <c r="A21" s="5" t="s">
        <v>181</v>
      </c>
      <c r="B21" s="5" t="s">
        <v>26</v>
      </c>
      <c r="E21" s="24">
        <f>SUM(E9:E20)</f>
        <v>4839913.9384392137</v>
      </c>
      <c r="F21" s="24">
        <f>SUM(F9:F20)</f>
        <v>4643031.4235404758</v>
      </c>
      <c r="G21" s="24">
        <v>4729141.2737091994</v>
      </c>
      <c r="H21" s="24">
        <v>5373319.9680036902</v>
      </c>
      <c r="I21" s="24">
        <v>5283100.0909868162</v>
      </c>
      <c r="J21" s="24">
        <v>5909400</v>
      </c>
    </row>
    <row r="22" spans="1:10">
      <c r="A22" s="7" t="s">
        <v>198</v>
      </c>
      <c r="B22" s="7" t="s">
        <v>35</v>
      </c>
      <c r="E22" s="4"/>
      <c r="F22" s="4"/>
      <c r="G22" s="4"/>
      <c r="H22" s="4"/>
      <c r="I22" s="4"/>
      <c r="J22" s="4"/>
    </row>
    <row r="23" spans="1:10">
      <c r="A23" s="12" t="s">
        <v>182</v>
      </c>
      <c r="B23" s="12" t="s">
        <v>27</v>
      </c>
      <c r="E23" s="27"/>
      <c r="F23" s="27"/>
      <c r="G23" s="27"/>
      <c r="H23" s="27"/>
      <c r="I23" s="27"/>
      <c r="J23" s="27"/>
    </row>
    <row r="24" spans="1:10">
      <c r="A24" s="8" t="s">
        <v>183</v>
      </c>
      <c r="B24" s="8" t="s">
        <v>20</v>
      </c>
      <c r="E24" s="25">
        <v>94478.214903362183</v>
      </c>
      <c r="F24" s="25">
        <v>112227.21374312669</v>
      </c>
      <c r="G24" s="25">
        <v>135137.38877163362</v>
      </c>
      <c r="H24" s="25">
        <v>164302.68332332128</v>
      </c>
      <c r="I24" s="25">
        <v>116121.12024010002</v>
      </c>
      <c r="J24" s="25">
        <v>162986</v>
      </c>
    </row>
    <row r="25" spans="1:10">
      <c r="A25" s="8" t="s">
        <v>196</v>
      </c>
      <c r="B25" s="8" t="s">
        <v>70</v>
      </c>
      <c r="E25" s="25">
        <v>0</v>
      </c>
      <c r="F25" s="25">
        <v>11236</v>
      </c>
      <c r="G25" s="25">
        <v>12783.964460000001</v>
      </c>
      <c r="H25" s="25">
        <v>3176.2168999999999</v>
      </c>
      <c r="I25" s="25">
        <v>5373.6352100000004</v>
      </c>
      <c r="J25" s="25">
        <v>0</v>
      </c>
    </row>
    <row r="26" spans="1:10">
      <c r="A26" s="8" t="s">
        <v>197</v>
      </c>
      <c r="B26" s="8" t="s">
        <v>71</v>
      </c>
      <c r="C26" s="6"/>
      <c r="E26" s="25">
        <v>3924</v>
      </c>
      <c r="F26" s="25">
        <v>18386</v>
      </c>
      <c r="G26" s="25">
        <v>12178.176880000003</v>
      </c>
      <c r="H26" s="25">
        <v>8403.3945300000014</v>
      </c>
      <c r="I26" s="25">
        <v>5005.5644499999999</v>
      </c>
      <c r="J26" s="25">
        <v>0</v>
      </c>
    </row>
    <row r="27" spans="1:10">
      <c r="A27" s="8" t="s">
        <v>199</v>
      </c>
      <c r="B27" s="8" t="s">
        <v>21</v>
      </c>
      <c r="C27" s="6"/>
      <c r="E27" s="25">
        <v>39343</v>
      </c>
      <c r="F27" s="25">
        <v>42860</v>
      </c>
      <c r="G27" s="25">
        <v>45082.033162690997</v>
      </c>
      <c r="H27" s="25">
        <v>47565.074158757001</v>
      </c>
      <c r="I27" s="25">
        <v>45935.73453611201</v>
      </c>
      <c r="J27" s="25">
        <v>48661</v>
      </c>
    </row>
    <row r="28" spans="1:10">
      <c r="A28" s="8" t="s">
        <v>184</v>
      </c>
      <c r="B28" s="8" t="s">
        <v>59</v>
      </c>
      <c r="E28" s="25">
        <v>6673</v>
      </c>
      <c r="F28" s="25">
        <v>5223</v>
      </c>
      <c r="G28" s="25">
        <v>256</v>
      </c>
      <c r="H28" s="25">
        <v>27803.657230000001</v>
      </c>
      <c r="I28" s="25">
        <v>20897.465437499999</v>
      </c>
      <c r="J28" s="25">
        <v>18369</v>
      </c>
    </row>
    <row r="29" spans="1:10" ht="26">
      <c r="A29" s="8" t="s">
        <v>200</v>
      </c>
      <c r="B29" s="145" t="s">
        <v>74</v>
      </c>
      <c r="E29" s="25">
        <v>2705727</v>
      </c>
      <c r="F29" s="25">
        <v>2222176</v>
      </c>
      <c r="G29" s="25">
        <v>2077311</v>
      </c>
      <c r="H29" s="25">
        <v>2496975</v>
      </c>
      <c r="I29" s="25">
        <v>2427034</v>
      </c>
      <c r="J29" s="25">
        <v>2869020</v>
      </c>
    </row>
    <row r="30" spans="1:10">
      <c r="A30" s="8" t="s">
        <v>201</v>
      </c>
      <c r="B30" s="8" t="s">
        <v>75</v>
      </c>
      <c r="E30" s="25">
        <v>24178</v>
      </c>
      <c r="F30" s="25">
        <v>53123.624640000002</v>
      </c>
      <c r="G30" s="25">
        <v>52881.614349837997</v>
      </c>
      <c r="H30" s="25">
        <v>55987.800324868003</v>
      </c>
      <c r="I30" s="25">
        <v>58579.83897903085</v>
      </c>
      <c r="J30" s="25">
        <v>43060</v>
      </c>
    </row>
    <row r="31" spans="1:10">
      <c r="A31" s="8" t="s">
        <v>185</v>
      </c>
      <c r="B31" s="8" t="s">
        <v>76</v>
      </c>
      <c r="E31" s="25">
        <v>6498</v>
      </c>
      <c r="F31" s="25">
        <v>134339.18985195717</v>
      </c>
      <c r="G31" s="25">
        <v>206752.61116450228</v>
      </c>
      <c r="H31" s="25">
        <v>156821.92290764325</v>
      </c>
      <c r="I31" s="25">
        <v>178442.02170334285</v>
      </c>
      <c r="J31" s="25">
        <v>167077</v>
      </c>
    </row>
    <row r="32" spans="1:10">
      <c r="A32" s="8" t="s">
        <v>261</v>
      </c>
      <c r="B32" s="8" t="s">
        <v>260</v>
      </c>
      <c r="E32" s="25">
        <v>0</v>
      </c>
      <c r="F32" s="25">
        <v>0</v>
      </c>
      <c r="G32" s="25">
        <v>0</v>
      </c>
      <c r="H32" s="25">
        <v>206140</v>
      </c>
      <c r="I32" s="25">
        <v>0</v>
      </c>
      <c r="J32" s="25">
        <v>0</v>
      </c>
    </row>
    <row r="33" spans="1:10">
      <c r="A33" s="10" t="s">
        <v>186</v>
      </c>
      <c r="B33" s="10" t="s">
        <v>28</v>
      </c>
      <c r="E33" s="26">
        <v>2880821.2149033621</v>
      </c>
      <c r="F33" s="26">
        <v>2599571.0282350839</v>
      </c>
      <c r="G33" s="26">
        <v>2542382.7887886646</v>
      </c>
      <c r="H33" s="26">
        <v>3167175.7493745899</v>
      </c>
      <c r="I33" s="26">
        <v>2857389.3805560861</v>
      </c>
      <c r="J33" s="26">
        <v>3309173</v>
      </c>
    </row>
    <row r="34" spans="1:10">
      <c r="A34" s="12" t="s">
        <v>187</v>
      </c>
      <c r="B34" s="12" t="s">
        <v>29</v>
      </c>
      <c r="E34" s="29"/>
      <c r="F34" s="29"/>
      <c r="G34" s="29"/>
      <c r="H34" s="29"/>
      <c r="I34" s="29"/>
      <c r="J34" s="29"/>
    </row>
    <row r="35" spans="1:10">
      <c r="A35" s="8" t="s">
        <v>188</v>
      </c>
      <c r="B35" s="8" t="s">
        <v>60</v>
      </c>
      <c r="E35" s="25">
        <v>18972</v>
      </c>
      <c r="F35" s="25">
        <v>19011</v>
      </c>
      <c r="G35" s="25">
        <v>19011</v>
      </c>
      <c r="H35" s="25">
        <v>19011</v>
      </c>
      <c r="I35" s="25">
        <v>19011</v>
      </c>
      <c r="J35" s="25">
        <v>19013</v>
      </c>
    </row>
    <row r="36" spans="1:10">
      <c r="A36" s="8" t="s">
        <v>189</v>
      </c>
      <c r="B36" s="8" t="s">
        <v>22</v>
      </c>
      <c r="E36" s="25">
        <v>307192</v>
      </c>
      <c r="F36" s="25">
        <v>310430</v>
      </c>
      <c r="G36" s="25">
        <v>310430</v>
      </c>
      <c r="H36" s="25">
        <v>310430</v>
      </c>
      <c r="I36" s="25">
        <v>310430</v>
      </c>
      <c r="J36" s="25">
        <v>333264</v>
      </c>
    </row>
    <row r="37" spans="1:10">
      <c r="A37" s="8" t="s">
        <v>190</v>
      </c>
      <c r="B37" s="8" t="s">
        <v>61</v>
      </c>
      <c r="E37" s="25">
        <v>78</v>
      </c>
      <c r="F37" s="25">
        <v>-14783</v>
      </c>
      <c r="G37" s="25">
        <v>-8574.8432899999952</v>
      </c>
      <c r="H37" s="25">
        <v>-4800.3506699999998</v>
      </c>
      <c r="I37" s="25">
        <v>-2269.4110799999944</v>
      </c>
      <c r="J37" s="25">
        <v>17885</v>
      </c>
    </row>
    <row r="38" spans="1:10">
      <c r="A38" s="8" t="s">
        <v>202</v>
      </c>
      <c r="B38" s="8" t="s">
        <v>23</v>
      </c>
      <c r="E38" s="25">
        <v>-30219</v>
      </c>
      <c r="F38" s="25">
        <v>81360</v>
      </c>
      <c r="G38" s="25">
        <v>91208</v>
      </c>
      <c r="H38" s="25">
        <v>37430.915743432568</v>
      </c>
      <c r="I38" s="25">
        <v>77891</v>
      </c>
      <c r="J38" s="25">
        <v>75708</v>
      </c>
    </row>
    <row r="39" spans="1:10">
      <c r="A39" s="8" t="s">
        <v>191</v>
      </c>
      <c r="B39" s="8" t="s">
        <v>24</v>
      </c>
      <c r="E39" s="25">
        <v>104582</v>
      </c>
      <c r="F39" s="25">
        <v>103626</v>
      </c>
      <c r="G39" s="25">
        <v>103626</v>
      </c>
      <c r="H39" s="25">
        <v>110790.38589999999</v>
      </c>
      <c r="I39" s="25">
        <v>117613</v>
      </c>
      <c r="J39" s="25">
        <v>122202</v>
      </c>
    </row>
    <row r="40" spans="1:10">
      <c r="A40" s="8" t="s">
        <v>192</v>
      </c>
      <c r="B40" s="8" t="s">
        <v>25</v>
      </c>
      <c r="E40" s="25">
        <v>1557821</v>
      </c>
      <c r="F40" s="25">
        <v>1544127</v>
      </c>
      <c r="G40" s="25">
        <v>1671481.9639952739</v>
      </c>
      <c r="H40" s="25">
        <v>1733770.0797415448</v>
      </c>
      <c r="I40" s="25">
        <v>1903462.0797415448</v>
      </c>
      <c r="J40" s="25">
        <v>2032745</v>
      </c>
    </row>
    <row r="41" spans="1:10">
      <c r="A41" s="10" t="s">
        <v>193</v>
      </c>
      <c r="B41" s="10" t="s">
        <v>30</v>
      </c>
      <c r="C41" s="6"/>
      <c r="E41" s="26">
        <f>SUM(E35:E40)</f>
        <v>1958426</v>
      </c>
      <c r="F41" s="26">
        <f>SUM(F35:F40)</f>
        <v>2043771</v>
      </c>
      <c r="G41" s="26">
        <v>2187182.1207052739</v>
      </c>
      <c r="H41" s="26">
        <v>2206632.0307149775</v>
      </c>
      <c r="I41" s="26">
        <v>2426137.668661545</v>
      </c>
      <c r="J41" s="26">
        <v>2600817</v>
      </c>
    </row>
    <row r="42" spans="1:10">
      <c r="A42" s="10" t="s">
        <v>147</v>
      </c>
      <c r="B42" s="10" t="s">
        <v>31</v>
      </c>
      <c r="C42" s="6"/>
      <c r="E42" s="26">
        <v>667</v>
      </c>
      <c r="F42" s="26">
        <v>-311</v>
      </c>
      <c r="G42" s="26">
        <v>-423.63578473875015</v>
      </c>
      <c r="H42" s="26">
        <v>-488.0818791943334</v>
      </c>
      <c r="I42" s="26">
        <v>-427.32944235644436</v>
      </c>
      <c r="J42" s="26">
        <v>-590</v>
      </c>
    </row>
    <row r="43" spans="1:10">
      <c r="A43" s="10" t="s">
        <v>194</v>
      </c>
      <c r="B43" s="10" t="s">
        <v>32</v>
      </c>
      <c r="E43" s="26">
        <f>E42+E41</f>
        <v>1959093</v>
      </c>
      <c r="F43" s="26">
        <f>F42+F41</f>
        <v>2043460</v>
      </c>
      <c r="G43" s="26">
        <v>2186758.4849205352</v>
      </c>
      <c r="H43" s="26">
        <v>2206143.9488357832</v>
      </c>
      <c r="I43" s="26">
        <v>2425710.3392191888</v>
      </c>
      <c r="J43" s="26">
        <v>2600227</v>
      </c>
    </row>
    <row r="44" spans="1:10">
      <c r="A44" s="10" t="s">
        <v>203</v>
      </c>
      <c r="B44" s="10" t="s">
        <v>33</v>
      </c>
      <c r="E44" s="24">
        <f>E43+E33</f>
        <v>4839914.2149033621</v>
      </c>
      <c r="F44" s="24">
        <f>F43+F33</f>
        <v>4643031.0282350834</v>
      </c>
      <c r="G44" s="24">
        <v>4729141.2737092003</v>
      </c>
      <c r="H44" s="24">
        <v>5373320.1982103735</v>
      </c>
      <c r="I44" s="24">
        <v>5283099.7197752744</v>
      </c>
      <c r="J44" s="24">
        <v>5909400</v>
      </c>
    </row>
    <row r="48" spans="1:10">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I32"/>
  <sheetViews>
    <sheetView showGridLines="0" topLeftCell="B1" workbookViewId="0">
      <selection activeCell="E27" sqref="E27"/>
    </sheetView>
  </sheetViews>
  <sheetFormatPr defaultRowHeight="14.5"/>
  <cols>
    <col min="1" max="1" width="45" customWidth="1"/>
    <col min="2" max="2" width="50.6328125" customWidth="1"/>
    <col min="3" max="3" width="2.26953125" style="3" customWidth="1"/>
    <col min="4" max="4" width="13.6328125" bestFit="1" customWidth="1"/>
    <col min="5" max="9" width="11.36328125" bestFit="1" customWidth="1"/>
  </cols>
  <sheetData>
    <row r="1" spans="1:9">
      <c r="A1" s="120" t="s">
        <v>151</v>
      </c>
      <c r="B1" s="120" t="s">
        <v>112</v>
      </c>
      <c r="D1" s="112" t="s">
        <v>156</v>
      </c>
      <c r="E1" s="112"/>
      <c r="F1" s="112"/>
      <c r="G1" s="112"/>
      <c r="H1" s="112"/>
      <c r="I1" s="112"/>
    </row>
    <row r="2" spans="1:9">
      <c r="A2" s="120"/>
      <c r="B2" s="120"/>
      <c r="D2" s="112"/>
      <c r="E2" s="112"/>
      <c r="F2" s="112"/>
      <c r="G2" s="112"/>
      <c r="H2" s="112"/>
      <c r="I2" s="112"/>
    </row>
    <row r="3" spans="1:9">
      <c r="A3" s="120"/>
      <c r="B3" s="120"/>
      <c r="D3" s="55">
        <v>2019</v>
      </c>
      <c r="E3" s="55">
        <v>2020</v>
      </c>
      <c r="F3" s="55" t="s">
        <v>245</v>
      </c>
      <c r="G3" s="55" t="s">
        <v>262</v>
      </c>
      <c r="H3" s="55" t="s">
        <v>269</v>
      </c>
      <c r="I3" s="55">
        <v>2021</v>
      </c>
    </row>
    <row r="4" spans="1:9">
      <c r="A4" s="121" t="s">
        <v>210</v>
      </c>
      <c r="B4" s="121" t="s">
        <v>113</v>
      </c>
      <c r="D4" s="114"/>
      <c r="E4" s="114"/>
      <c r="F4" s="114"/>
      <c r="G4" s="114"/>
      <c r="H4" s="114"/>
      <c r="I4" s="114"/>
    </row>
    <row r="5" spans="1:9" ht="29" customHeight="1">
      <c r="A5" s="129" t="s">
        <v>124</v>
      </c>
      <c r="B5" s="129" t="s">
        <v>77</v>
      </c>
      <c r="D5" s="122">
        <v>1064327</v>
      </c>
      <c r="E5" s="122">
        <v>1083412</v>
      </c>
      <c r="F5" s="122">
        <v>256338.9742669914</v>
      </c>
      <c r="G5" s="122">
        <v>508910.83226049377</v>
      </c>
      <c r="H5" s="122">
        <v>786397.78030927153</v>
      </c>
      <c r="I5" s="122">
        <v>1081638</v>
      </c>
    </row>
    <row r="6" spans="1:9" ht="29" customHeight="1">
      <c r="A6" s="129" t="s">
        <v>125</v>
      </c>
      <c r="B6" s="129" t="s">
        <v>78</v>
      </c>
      <c r="C6" s="43"/>
      <c r="D6" s="122" t="s">
        <v>114</v>
      </c>
      <c r="E6" s="122">
        <v>6831</v>
      </c>
      <c r="F6" s="122">
        <v>10700.269790263028</v>
      </c>
      <c r="G6" s="122">
        <v>22944.584034449676</v>
      </c>
      <c r="H6" s="122">
        <v>31302.782803569902</v>
      </c>
      <c r="I6" s="122">
        <v>40243</v>
      </c>
    </row>
    <row r="7" spans="1:9" ht="14.5" customHeight="1">
      <c r="A7" s="129" t="s">
        <v>126</v>
      </c>
      <c r="B7" s="129" t="s">
        <v>79</v>
      </c>
      <c r="D7" s="122">
        <v>4408</v>
      </c>
      <c r="E7" s="122">
        <v>4130</v>
      </c>
      <c r="F7" s="122">
        <v>2052</v>
      </c>
      <c r="G7" s="122">
        <v>3774</v>
      </c>
      <c r="H7" s="122">
        <v>5077</v>
      </c>
      <c r="I7" s="122">
        <v>9552</v>
      </c>
    </row>
    <row r="8" spans="1:9" ht="29" customHeight="1">
      <c r="A8" s="129" t="s">
        <v>80</v>
      </c>
      <c r="B8" s="129" t="s">
        <v>80</v>
      </c>
      <c r="D8" s="122">
        <v>-27404</v>
      </c>
      <c r="E8" s="122">
        <v>-27114</v>
      </c>
      <c r="F8" s="122">
        <v>-9443</v>
      </c>
      <c r="G8" s="122">
        <v>-17337</v>
      </c>
      <c r="H8" s="122">
        <v>-22003</v>
      </c>
      <c r="I8" s="122">
        <v>-26094</v>
      </c>
    </row>
    <row r="9" spans="1:9" ht="14.5" customHeight="1">
      <c r="A9" s="129" t="s">
        <v>128</v>
      </c>
      <c r="B9" s="129" t="s">
        <v>81</v>
      </c>
      <c r="D9" s="122">
        <v>76539</v>
      </c>
      <c r="E9" s="122">
        <v>66422</v>
      </c>
      <c r="F9" s="122">
        <v>17084.865795468097</v>
      </c>
      <c r="G9" s="122">
        <v>34355.203265396885</v>
      </c>
      <c r="H9" s="122">
        <v>52323.757329422442</v>
      </c>
      <c r="I9" s="122">
        <v>70783</v>
      </c>
    </row>
    <row r="10" spans="1:9" ht="14.5" customHeight="1">
      <c r="A10" s="129" t="s">
        <v>129</v>
      </c>
      <c r="B10" s="129" t="s">
        <v>82</v>
      </c>
      <c r="D10" s="122">
        <v>8687</v>
      </c>
      <c r="E10" s="122">
        <v>19792</v>
      </c>
      <c r="F10" s="122">
        <v>813</v>
      </c>
      <c r="G10" s="122">
        <v>1429.8074300000001</v>
      </c>
      <c r="H10" s="122">
        <v>2030</v>
      </c>
      <c r="I10" s="122">
        <v>4766</v>
      </c>
    </row>
    <row r="11" spans="1:9" ht="29" customHeight="1">
      <c r="A11" s="129" t="s">
        <v>130</v>
      </c>
      <c r="B11" s="129" t="s">
        <v>83</v>
      </c>
      <c r="C11" s="6"/>
      <c r="D11" s="122" t="s">
        <v>114</v>
      </c>
      <c r="E11" s="122">
        <v>-1803</v>
      </c>
      <c r="F11" s="122">
        <v>1193.6420318181813</v>
      </c>
      <c r="G11" s="122">
        <v>2057.2382303510949</v>
      </c>
      <c r="H11" s="122">
        <v>830.46500000000003</v>
      </c>
      <c r="I11" s="122">
        <v>-11569</v>
      </c>
    </row>
    <row r="12" spans="1:9" ht="15" customHeight="1" thickBot="1">
      <c r="A12" s="129" t="s">
        <v>209</v>
      </c>
      <c r="B12" s="129" t="s">
        <v>84</v>
      </c>
      <c r="D12" s="123">
        <v>146300</v>
      </c>
      <c r="E12" s="123">
        <v>6143</v>
      </c>
      <c r="F12" s="123">
        <v>104330.14304862585</v>
      </c>
      <c r="G12" s="123">
        <v>339723.06532912247</v>
      </c>
      <c r="H12" s="123">
        <v>485279.51252220332</v>
      </c>
      <c r="I12" s="123">
        <v>573364</v>
      </c>
    </row>
    <row r="13" spans="1:9" ht="72.5" customHeight="1" thickBot="1">
      <c r="A13" s="130" t="s">
        <v>132</v>
      </c>
      <c r="B13" s="130" t="s">
        <v>85</v>
      </c>
      <c r="C13" s="21"/>
      <c r="D13" s="115">
        <v>1272857</v>
      </c>
      <c r="E13" s="115">
        <v>1157812</v>
      </c>
      <c r="F13" s="115">
        <v>383069.89493316651</v>
      </c>
      <c r="G13" s="115">
        <v>895857.73054981395</v>
      </c>
      <c r="H13" s="115">
        <v>1341238.2979644672</v>
      </c>
      <c r="I13" s="115">
        <v>1742683</v>
      </c>
    </row>
    <row r="14" spans="1:9" ht="22.5">
      <c r="A14" s="128" t="s">
        <v>211</v>
      </c>
      <c r="B14" s="128" t="s">
        <v>115</v>
      </c>
      <c r="C14" s="21"/>
      <c r="D14" s="124"/>
      <c r="E14" s="125"/>
      <c r="F14" s="125"/>
      <c r="G14" s="125"/>
      <c r="H14" s="125"/>
      <c r="I14" s="125"/>
    </row>
    <row r="15" spans="1:9">
      <c r="A15" s="129" t="s">
        <v>212</v>
      </c>
      <c r="B15" s="129" t="s">
        <v>116</v>
      </c>
      <c r="C15" s="6"/>
      <c r="D15" s="122">
        <v>976883</v>
      </c>
      <c r="E15" s="122">
        <v>970076</v>
      </c>
      <c r="F15" s="122">
        <v>240286</v>
      </c>
      <c r="G15" s="122">
        <v>477656</v>
      </c>
      <c r="H15" s="122">
        <v>729851</v>
      </c>
      <c r="I15" s="122">
        <v>991948</v>
      </c>
    </row>
    <row r="16" spans="1:9" ht="26.5">
      <c r="A16" s="129" t="s">
        <v>213</v>
      </c>
      <c r="B16" s="129" t="s">
        <v>117</v>
      </c>
      <c r="D16" s="122">
        <v>-27404</v>
      </c>
      <c r="E16" s="122">
        <v>-27114</v>
      </c>
      <c r="F16" s="122">
        <v>-9443</v>
      </c>
      <c r="G16" s="122">
        <v>-17337</v>
      </c>
      <c r="H16" s="122">
        <v>-22003</v>
      </c>
      <c r="I16" s="122">
        <v>-26094</v>
      </c>
    </row>
    <row r="17" spans="1:9" ht="26.5">
      <c r="A17" s="129" t="s">
        <v>214</v>
      </c>
      <c r="B17" s="129" t="s">
        <v>118</v>
      </c>
      <c r="D17" s="122">
        <v>184451</v>
      </c>
      <c r="E17" s="122">
        <v>29249</v>
      </c>
      <c r="F17" s="122">
        <v>107661</v>
      </c>
      <c r="G17" s="122">
        <v>348225</v>
      </c>
      <c r="H17" s="122">
        <v>495381</v>
      </c>
      <c r="I17" s="122">
        <v>597274</v>
      </c>
    </row>
    <row r="18" spans="1:9">
      <c r="A18" s="129" t="s">
        <v>215</v>
      </c>
      <c r="B18" s="129" t="s">
        <v>119</v>
      </c>
      <c r="D18" s="126">
        <v>4408</v>
      </c>
      <c r="E18" s="126">
        <v>4130</v>
      </c>
      <c r="F18" s="126">
        <v>2052</v>
      </c>
      <c r="G18" s="126">
        <v>3774</v>
      </c>
      <c r="H18" s="126">
        <v>5077</v>
      </c>
      <c r="I18" s="126">
        <v>12499</v>
      </c>
    </row>
    <row r="19" spans="1:9">
      <c r="A19" s="116"/>
      <c r="B19" s="116"/>
      <c r="C19" s="6"/>
      <c r="D19" s="127">
        <v>1138338</v>
      </c>
      <c r="E19" s="127">
        <v>976341</v>
      </c>
      <c r="F19" s="127">
        <v>340556</v>
      </c>
      <c r="G19" s="127">
        <v>812318</v>
      </c>
      <c r="H19" s="127">
        <v>1208306</v>
      </c>
      <c r="I19" s="127">
        <v>1575627</v>
      </c>
    </row>
    <row r="20" spans="1:9" ht="29">
      <c r="A20" s="113" t="s">
        <v>214</v>
      </c>
      <c r="B20" s="113" t="s">
        <v>118</v>
      </c>
      <c r="D20" s="114"/>
      <c r="E20" s="114"/>
      <c r="F20" s="114"/>
      <c r="G20" s="114"/>
      <c r="H20" s="114"/>
      <c r="I20" s="114"/>
    </row>
    <row r="21" spans="1:9">
      <c r="A21" s="129" t="s">
        <v>216</v>
      </c>
      <c r="B21" s="129" t="s">
        <v>120</v>
      </c>
      <c r="D21" s="122">
        <v>78924</v>
      </c>
      <c r="E21" s="122">
        <v>-205271</v>
      </c>
      <c r="F21" s="122">
        <v>18399</v>
      </c>
      <c r="G21" s="122">
        <v>135125</v>
      </c>
      <c r="H21" s="122">
        <v>223930</v>
      </c>
      <c r="I21" s="122">
        <v>270032</v>
      </c>
    </row>
    <row r="22" spans="1:9" ht="39.5">
      <c r="A22" s="129" t="s">
        <v>204</v>
      </c>
      <c r="B22" s="129" t="s">
        <v>121</v>
      </c>
      <c r="D22" s="122">
        <v>105527</v>
      </c>
      <c r="E22" s="122">
        <v>234520</v>
      </c>
      <c r="F22" s="122">
        <v>89262</v>
      </c>
      <c r="G22" s="122">
        <v>213100</v>
      </c>
      <c r="H22" s="122">
        <v>271451</v>
      </c>
      <c r="I22" s="122">
        <v>327242</v>
      </c>
    </row>
    <row r="23" spans="1:9" ht="22.5">
      <c r="A23" s="117"/>
      <c r="B23" s="117"/>
      <c r="D23" s="127">
        <v>184451</v>
      </c>
      <c r="E23" s="127">
        <v>29249</v>
      </c>
      <c r="F23" s="127">
        <v>107661</v>
      </c>
      <c r="G23" s="127">
        <v>348225</v>
      </c>
      <c r="H23" s="127">
        <v>495381</v>
      </c>
      <c r="I23" s="127">
        <v>597274</v>
      </c>
    </row>
    <row r="25" spans="1:9">
      <c r="C25" s="6"/>
    </row>
    <row r="26" spans="1:9">
      <c r="C26" s="6"/>
    </row>
    <row r="30" spans="1:9">
      <c r="C30" s="6"/>
    </row>
    <row r="32" spans="1:9">
      <c r="C3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AQ50"/>
  <sheetViews>
    <sheetView tabSelected="1" topLeftCell="J1" zoomScale="85" zoomScaleNormal="85" workbookViewId="0">
      <selection activeCell="AA9" sqref="AA9"/>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19" width="11.7265625" bestFit="1" customWidth="1"/>
    <col min="20" max="20" width="8.08984375" bestFit="1" customWidth="1"/>
    <col min="21" max="23" width="10" customWidth="1"/>
    <col min="24" max="24" width="10.36328125" customWidth="1"/>
    <col min="25" max="25" width="10.54296875" bestFit="1" customWidth="1"/>
    <col min="26" max="26" width="11.81640625" bestFit="1" customWidth="1"/>
    <col min="27" max="27" width="10.36328125" customWidth="1"/>
    <col min="32" max="32" width="10.26953125" customWidth="1"/>
    <col min="33" max="33" width="10.54296875" bestFit="1" customWidth="1"/>
    <col min="35" max="35" width="12.1796875" customWidth="1"/>
    <col min="40" max="40" width="10" customWidth="1"/>
    <col min="41" max="41" width="11.6328125" customWidth="1"/>
  </cols>
  <sheetData>
    <row r="1" spans="1:43">
      <c r="A1" s="76" t="s">
        <v>151</v>
      </c>
      <c r="B1" s="76"/>
      <c r="C1" s="161" t="s">
        <v>262</v>
      </c>
      <c r="D1" s="162"/>
      <c r="E1" s="162"/>
      <c r="F1" s="162"/>
      <c r="G1" s="162"/>
      <c r="H1" s="162"/>
      <c r="I1" s="162"/>
      <c r="J1" s="163"/>
      <c r="K1" s="161">
        <v>2020</v>
      </c>
      <c r="L1" s="162"/>
      <c r="M1" s="162"/>
      <c r="N1" s="162"/>
      <c r="O1" s="162"/>
      <c r="P1" s="162"/>
      <c r="Q1" s="162"/>
      <c r="R1" s="163"/>
      <c r="S1" s="161" t="s">
        <v>255</v>
      </c>
      <c r="T1" s="162"/>
      <c r="U1" s="162"/>
      <c r="V1" s="162"/>
      <c r="W1" s="162"/>
      <c r="X1" s="162"/>
      <c r="Y1" s="162"/>
      <c r="Z1" s="163"/>
      <c r="AA1" s="161" t="s">
        <v>282</v>
      </c>
      <c r="AB1" s="162"/>
      <c r="AC1" s="162"/>
      <c r="AD1" s="162"/>
      <c r="AE1" s="162"/>
      <c r="AF1" s="162"/>
      <c r="AG1" s="162"/>
      <c r="AH1" s="163"/>
      <c r="AI1" s="161">
        <v>2021</v>
      </c>
      <c r="AJ1" s="162"/>
      <c r="AK1" s="162"/>
      <c r="AL1" s="162"/>
      <c r="AM1" s="162"/>
      <c r="AN1" s="162"/>
      <c r="AO1" s="162"/>
      <c r="AP1" s="162"/>
      <c r="AQ1" s="163"/>
    </row>
    <row r="2" spans="1:43" ht="14.5" customHeight="1">
      <c r="A2" s="70"/>
      <c r="B2" s="70"/>
      <c r="C2" s="164" t="s">
        <v>274</v>
      </c>
      <c r="D2" s="165"/>
      <c r="E2" s="139" t="s">
        <v>276</v>
      </c>
      <c r="F2" s="139" t="s">
        <v>277</v>
      </c>
      <c r="G2" s="139" t="s">
        <v>278</v>
      </c>
      <c r="H2" s="166" t="s">
        <v>281</v>
      </c>
      <c r="I2" s="67" t="s">
        <v>279</v>
      </c>
      <c r="J2" s="68" t="s">
        <v>280</v>
      </c>
      <c r="K2" s="164" t="s">
        <v>274</v>
      </c>
      <c r="L2" s="165"/>
      <c r="M2" s="139" t="s">
        <v>276</v>
      </c>
      <c r="N2" s="139" t="s">
        <v>277</v>
      </c>
      <c r="O2" s="139" t="s">
        <v>278</v>
      </c>
      <c r="P2" s="166" t="s">
        <v>281</v>
      </c>
      <c r="Q2" s="67" t="s">
        <v>279</v>
      </c>
      <c r="R2" s="68" t="s">
        <v>280</v>
      </c>
      <c r="S2" s="164" t="s">
        <v>274</v>
      </c>
      <c r="T2" s="165"/>
      <c r="U2" s="139" t="s">
        <v>276</v>
      </c>
      <c r="V2" s="139" t="s">
        <v>277</v>
      </c>
      <c r="W2" s="139" t="s">
        <v>278</v>
      </c>
      <c r="X2" s="166" t="s">
        <v>281</v>
      </c>
      <c r="Y2" s="67" t="s">
        <v>279</v>
      </c>
      <c r="Z2" s="68" t="s">
        <v>280</v>
      </c>
      <c r="AA2" s="164" t="s">
        <v>274</v>
      </c>
      <c r="AB2" s="165"/>
      <c r="AC2" s="139" t="s">
        <v>276</v>
      </c>
      <c r="AD2" s="139" t="s">
        <v>277</v>
      </c>
      <c r="AE2" s="139" t="s">
        <v>278</v>
      </c>
      <c r="AF2" s="166" t="s">
        <v>281</v>
      </c>
      <c r="AG2" s="67" t="s">
        <v>279</v>
      </c>
      <c r="AH2" s="68" t="s">
        <v>280</v>
      </c>
      <c r="AI2" s="164" t="s">
        <v>274</v>
      </c>
      <c r="AJ2" s="165"/>
      <c r="AK2" s="142" t="s">
        <v>276</v>
      </c>
      <c r="AL2" s="142" t="s">
        <v>277</v>
      </c>
      <c r="AM2" s="142" t="s">
        <v>278</v>
      </c>
      <c r="AN2" s="166" t="s">
        <v>281</v>
      </c>
      <c r="AO2" s="166" t="s">
        <v>296</v>
      </c>
      <c r="AP2" s="67" t="s">
        <v>279</v>
      </c>
      <c r="AQ2" s="68" t="s">
        <v>280</v>
      </c>
    </row>
    <row r="3" spans="1:43" ht="39" customHeight="1">
      <c r="A3" s="78"/>
      <c r="B3" s="78"/>
      <c r="C3" s="79" t="s">
        <v>275</v>
      </c>
      <c r="D3" s="79" t="s">
        <v>109</v>
      </c>
      <c r="E3" s="80"/>
      <c r="F3" s="80"/>
      <c r="G3" s="80"/>
      <c r="H3" s="167"/>
      <c r="I3" s="80"/>
      <c r="J3" s="81"/>
      <c r="K3" s="79" t="s">
        <v>275</v>
      </c>
      <c r="L3" s="79" t="s">
        <v>109</v>
      </c>
      <c r="M3" s="80"/>
      <c r="N3" s="80"/>
      <c r="O3" s="80"/>
      <c r="P3" s="167"/>
      <c r="Q3" s="80"/>
      <c r="R3" s="81"/>
      <c r="S3" s="79" t="s">
        <v>275</v>
      </c>
      <c r="T3" s="79" t="s">
        <v>109</v>
      </c>
      <c r="U3" s="80"/>
      <c r="V3" s="80"/>
      <c r="W3" s="80"/>
      <c r="X3" s="167"/>
      <c r="Y3" s="80"/>
      <c r="Z3" s="81"/>
      <c r="AA3" s="79" t="s">
        <v>275</v>
      </c>
      <c r="AB3" s="79" t="s">
        <v>109</v>
      </c>
      <c r="AC3" s="80"/>
      <c r="AD3" s="80"/>
      <c r="AE3" s="80"/>
      <c r="AF3" s="167"/>
      <c r="AG3" s="80"/>
      <c r="AH3" s="81"/>
      <c r="AI3" s="79" t="s">
        <v>275</v>
      </c>
      <c r="AJ3" s="79" t="s">
        <v>109</v>
      </c>
      <c r="AK3" s="80"/>
      <c r="AL3" s="80"/>
      <c r="AM3" s="80"/>
      <c r="AN3" s="167"/>
      <c r="AO3" s="167"/>
      <c r="AP3" s="80"/>
      <c r="AQ3" s="81"/>
    </row>
    <row r="4" spans="1:43" ht="14.5" customHeight="1">
      <c r="A4" s="70"/>
      <c r="B4" s="70"/>
      <c r="C4" s="164" t="s">
        <v>96</v>
      </c>
      <c r="D4" s="165"/>
      <c r="E4" s="138" t="s">
        <v>97</v>
      </c>
      <c r="F4" s="138" t="s">
        <v>98</v>
      </c>
      <c r="G4" s="138" t="s">
        <v>263</v>
      </c>
      <c r="H4" s="166" t="s">
        <v>99</v>
      </c>
      <c r="I4" s="67" t="s">
        <v>100</v>
      </c>
      <c r="J4" s="68" t="s">
        <v>101</v>
      </c>
      <c r="K4" s="164" t="s">
        <v>96</v>
      </c>
      <c r="L4" s="165"/>
      <c r="M4" s="138" t="s">
        <v>97</v>
      </c>
      <c r="N4" s="138" t="s">
        <v>98</v>
      </c>
      <c r="O4" s="138" t="s">
        <v>263</v>
      </c>
      <c r="P4" s="166" t="s">
        <v>99</v>
      </c>
      <c r="Q4" s="67" t="s">
        <v>100</v>
      </c>
      <c r="R4" s="68" t="s">
        <v>101</v>
      </c>
      <c r="S4" s="164" t="s">
        <v>96</v>
      </c>
      <c r="T4" s="165"/>
      <c r="U4" s="138" t="s">
        <v>97</v>
      </c>
      <c r="V4" s="138" t="s">
        <v>98</v>
      </c>
      <c r="W4" s="138" t="s">
        <v>263</v>
      </c>
      <c r="X4" s="166" t="s">
        <v>99</v>
      </c>
      <c r="Y4" s="67" t="s">
        <v>100</v>
      </c>
      <c r="Z4" s="68" t="s">
        <v>101</v>
      </c>
      <c r="AA4" s="164" t="s">
        <v>96</v>
      </c>
      <c r="AB4" s="165"/>
      <c r="AC4" s="139" t="s">
        <v>97</v>
      </c>
      <c r="AD4" s="139" t="s">
        <v>98</v>
      </c>
      <c r="AE4" s="139" t="s">
        <v>263</v>
      </c>
      <c r="AF4" s="166" t="s">
        <v>99</v>
      </c>
      <c r="AG4" s="67" t="s">
        <v>100</v>
      </c>
      <c r="AH4" s="68" t="s">
        <v>101</v>
      </c>
      <c r="AI4" s="168" t="s">
        <v>96</v>
      </c>
      <c r="AJ4" s="169"/>
      <c r="AK4" s="146" t="s">
        <v>97</v>
      </c>
      <c r="AL4" s="146" t="s">
        <v>98</v>
      </c>
      <c r="AM4" s="146" t="s">
        <v>263</v>
      </c>
      <c r="AN4" s="170" t="s">
        <v>99</v>
      </c>
      <c r="AO4" s="172" t="s">
        <v>297</v>
      </c>
      <c r="AP4" s="147" t="s">
        <v>100</v>
      </c>
      <c r="AQ4" s="148" t="s">
        <v>101</v>
      </c>
    </row>
    <row r="5" spans="1:43" ht="39" customHeight="1">
      <c r="A5" s="78"/>
      <c r="B5" s="78"/>
      <c r="C5" s="79" t="s">
        <v>110</v>
      </c>
      <c r="D5" s="79" t="s">
        <v>109</v>
      </c>
      <c r="E5" s="80"/>
      <c r="F5" s="80"/>
      <c r="G5" s="80"/>
      <c r="H5" s="167"/>
      <c r="I5" s="80"/>
      <c r="J5" s="81"/>
      <c r="K5" s="79" t="s">
        <v>110</v>
      </c>
      <c r="L5" s="79" t="s">
        <v>109</v>
      </c>
      <c r="M5" s="80"/>
      <c r="N5" s="80"/>
      <c r="O5" s="80"/>
      <c r="P5" s="167"/>
      <c r="Q5" s="80"/>
      <c r="R5" s="81"/>
      <c r="S5" s="79" t="s">
        <v>110</v>
      </c>
      <c r="T5" s="79" t="s">
        <v>109</v>
      </c>
      <c r="U5" s="80"/>
      <c r="V5" s="80"/>
      <c r="W5" s="80"/>
      <c r="X5" s="167"/>
      <c r="Y5" s="80"/>
      <c r="Z5" s="81"/>
      <c r="AA5" s="79" t="s">
        <v>268</v>
      </c>
      <c r="AB5" s="79" t="s">
        <v>109</v>
      </c>
      <c r="AC5" s="80"/>
      <c r="AD5" s="80"/>
      <c r="AE5" s="80"/>
      <c r="AF5" s="167"/>
      <c r="AG5" s="80"/>
      <c r="AH5" s="81"/>
      <c r="AI5" s="149" t="s">
        <v>110</v>
      </c>
      <c r="AJ5" s="79" t="s">
        <v>293</v>
      </c>
      <c r="AK5" s="80"/>
      <c r="AL5" s="80"/>
      <c r="AM5" s="80"/>
      <c r="AN5" s="171"/>
      <c r="AO5" s="167"/>
      <c r="AP5" s="80"/>
      <c r="AQ5" s="81"/>
    </row>
    <row r="6" spans="1:43">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423140.58638387773</v>
      </c>
      <c r="T6" s="82">
        <v>37001</v>
      </c>
      <c r="U6" s="82">
        <v>221491.89189494116</v>
      </c>
      <c r="V6" s="82">
        <v>115892.99781382343</v>
      </c>
      <c r="W6" s="82">
        <v>67908.428111768706</v>
      </c>
      <c r="X6" s="82">
        <v>28993.007886429994</v>
      </c>
      <c r="Y6" s="82">
        <v>0</v>
      </c>
      <c r="Z6" s="83">
        <v>894427.91209084098</v>
      </c>
      <c r="AA6" s="82">
        <v>619154.80871058407</v>
      </c>
      <c r="AB6" s="82">
        <v>62588</v>
      </c>
      <c r="AC6" s="82">
        <v>328649.49274140247</v>
      </c>
      <c r="AD6" s="82">
        <v>203203.94495321548</v>
      </c>
      <c r="AE6" s="82">
        <v>80781.007644165205</v>
      </c>
      <c r="AF6" s="82">
        <v>44831.220995536001</v>
      </c>
      <c r="AG6" s="82">
        <v>0</v>
      </c>
      <c r="AH6" s="83">
        <v>1339208.4750449033</v>
      </c>
      <c r="AI6" s="82">
        <v>800346.05685888196</v>
      </c>
      <c r="AJ6" s="82">
        <v>72087.565550754298</v>
      </c>
      <c r="AK6" s="82">
        <v>412263.81716405251</v>
      </c>
      <c r="AL6" s="82">
        <v>279444.54679316643</v>
      </c>
      <c r="AM6" s="82">
        <v>112539.40806141321</v>
      </c>
      <c r="AN6" s="82">
        <v>61235.722183100988</v>
      </c>
      <c r="AO6" s="82">
        <v>4766</v>
      </c>
      <c r="AP6" s="82">
        <v>0</v>
      </c>
      <c r="AQ6" s="83">
        <v>1742683</v>
      </c>
    </row>
    <row r="7" spans="1:43">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1"/>
      <c r="AA7" s="150"/>
      <c r="AB7" s="150"/>
      <c r="AC7" s="150"/>
      <c r="AD7" s="150"/>
      <c r="AE7" s="150"/>
      <c r="AF7" s="150"/>
      <c r="AG7" s="150"/>
      <c r="AH7" s="151"/>
      <c r="AI7" s="150"/>
      <c r="AJ7" s="150"/>
      <c r="AK7" s="150"/>
      <c r="AL7" s="150"/>
      <c r="AM7" s="150"/>
      <c r="AN7" s="150"/>
      <c r="AO7" s="150"/>
      <c r="AP7" s="150"/>
      <c r="AQ7" s="151"/>
    </row>
    <row r="8" spans="1:43">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88">
        <v>397801.50592838606</v>
      </c>
      <c r="T8" s="88">
        <v>0</v>
      </c>
      <c r="U8" s="88">
        <v>213497.02191061701</v>
      </c>
      <c r="V8" s="88">
        <v>111342.373575333</v>
      </c>
      <c r="W8" s="88">
        <v>60684.07967026101</v>
      </c>
      <c r="X8" s="88">
        <v>28993.007886429998</v>
      </c>
      <c r="Y8" s="88">
        <v>0</v>
      </c>
      <c r="Z8" s="152">
        <v>812317.9889710272</v>
      </c>
      <c r="AA8" s="88">
        <v>581248.80527865503</v>
      </c>
      <c r="AB8" s="88">
        <v>0</v>
      </c>
      <c r="AC8" s="88">
        <v>316400.30097329902</v>
      </c>
      <c r="AD8" s="88">
        <v>196224.04141260003</v>
      </c>
      <c r="AE8" s="88">
        <v>69601.808420346017</v>
      </c>
      <c r="AF8" s="88">
        <v>44831.220995536001</v>
      </c>
      <c r="AG8" s="88">
        <v>0</v>
      </c>
      <c r="AH8" s="152">
        <v>1208306.1770804364</v>
      </c>
      <c r="AI8" s="88">
        <v>751228.03288609604</v>
      </c>
      <c r="AJ8" s="88">
        <v>0</v>
      </c>
      <c r="AK8" s="88">
        <v>395725.71026320901</v>
      </c>
      <c r="AL8" s="88">
        <v>270132.36004364799</v>
      </c>
      <c r="AM8" s="88">
        <v>97305.521416895033</v>
      </c>
      <c r="AN8" s="88">
        <v>61235.722183100988</v>
      </c>
      <c r="AO8" s="88">
        <v>0</v>
      </c>
      <c r="AP8" s="88">
        <v>0</v>
      </c>
      <c r="AQ8" s="152">
        <v>1575627</v>
      </c>
    </row>
    <row r="9" spans="1:43"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90">
        <v>54493.795283748354</v>
      </c>
      <c r="T9" s="90">
        <v>0</v>
      </c>
      <c r="U9" s="90">
        <v>61684.701288545279</v>
      </c>
      <c r="V9" s="90">
        <v>9233.4202989747046</v>
      </c>
      <c r="W9" s="90">
        <v>4851.7656859512908</v>
      </c>
      <c r="X9" s="90">
        <v>4861.4441953615815</v>
      </c>
      <c r="Y9" s="90">
        <v>0</v>
      </c>
      <c r="Z9" s="91">
        <v>135125.12675258121</v>
      </c>
      <c r="AA9" s="90">
        <v>95844.598358178744</v>
      </c>
      <c r="AB9" s="90">
        <v>0</v>
      </c>
      <c r="AC9" s="90">
        <v>103181.22490955093</v>
      </c>
      <c r="AD9" s="90">
        <v>24797.359990059034</v>
      </c>
      <c r="AE9" s="90">
        <v>-7392.3895079378408</v>
      </c>
      <c r="AF9" s="90">
        <v>7499.5266992698216</v>
      </c>
      <c r="AG9" s="90">
        <v>0</v>
      </c>
      <c r="AH9" s="91">
        <v>223930.32044912071</v>
      </c>
      <c r="AI9" s="90">
        <v>109610.16618630836</v>
      </c>
      <c r="AJ9" s="90">
        <v>0</v>
      </c>
      <c r="AK9" s="90">
        <v>118014.96705316669</v>
      </c>
      <c r="AL9" s="90">
        <v>35920.258380884239</v>
      </c>
      <c r="AM9" s="90">
        <v>-4603.9552486773227</v>
      </c>
      <c r="AN9" s="90">
        <v>11090.717701902811</v>
      </c>
      <c r="AO9" s="90">
        <v>0</v>
      </c>
      <c r="AP9" s="90">
        <v>0</v>
      </c>
      <c r="AQ9" s="91">
        <v>270032</v>
      </c>
    </row>
    <row r="10" spans="1:43">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88">
        <v>12137.807519246</v>
      </c>
      <c r="T10" s="88">
        <v>0</v>
      </c>
      <c r="U10" s="88">
        <v>6158.3334789999999</v>
      </c>
      <c r="V10" s="88">
        <v>4550.6242384904363</v>
      </c>
      <c r="W10" s="88">
        <v>7224.3484415076991</v>
      </c>
      <c r="X10" s="88">
        <v>0</v>
      </c>
      <c r="Y10" s="88">
        <v>0</v>
      </c>
      <c r="Z10" s="152">
        <v>30071.113678244135</v>
      </c>
      <c r="AA10" s="88">
        <v>17650.019554403996</v>
      </c>
      <c r="AB10" s="88">
        <v>0</v>
      </c>
      <c r="AC10" s="88">
        <v>9549.311022599999</v>
      </c>
      <c r="AD10" s="88">
        <v>6979.9035406154362</v>
      </c>
      <c r="AE10" s="88">
        <v>11179.199223819185</v>
      </c>
      <c r="AF10" s="88">
        <v>0</v>
      </c>
      <c r="AG10" s="88">
        <v>0</v>
      </c>
      <c r="AH10" s="152">
        <v>45358.43334143862</v>
      </c>
      <c r="AI10" s="88">
        <v>23926.461774292005</v>
      </c>
      <c r="AJ10" s="88">
        <v>0</v>
      </c>
      <c r="AK10" s="88">
        <v>13140.993535399999</v>
      </c>
      <c r="AL10" s="88">
        <v>9312.186749518436</v>
      </c>
      <c r="AM10" s="88">
        <v>15233.886644518185</v>
      </c>
      <c r="AN10" s="88">
        <v>0</v>
      </c>
      <c r="AO10" s="88">
        <v>0</v>
      </c>
      <c r="AP10" s="88">
        <v>0</v>
      </c>
      <c r="AQ10" s="152">
        <v>61614</v>
      </c>
    </row>
    <row r="11" spans="1:43">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88">
        <v>13201.272936245645</v>
      </c>
      <c r="T11" s="88">
        <v>37001</v>
      </c>
      <c r="U11" s="88">
        <v>1836.5365053241187</v>
      </c>
      <c r="V11" s="150">
        <v>0</v>
      </c>
      <c r="W11" s="150">
        <v>0</v>
      </c>
      <c r="X11" s="150">
        <v>0</v>
      </c>
      <c r="Y11" s="150">
        <v>0</v>
      </c>
      <c r="Z11" s="152">
        <v>52038.809441569763</v>
      </c>
      <c r="AA11" s="88">
        <v>20255.983877525097</v>
      </c>
      <c r="AB11" s="88">
        <v>62588</v>
      </c>
      <c r="AC11" s="88">
        <v>2699.8807455034844</v>
      </c>
      <c r="AD11" s="150">
        <v>0</v>
      </c>
      <c r="AE11" s="150">
        <v>0</v>
      </c>
      <c r="AF11" s="150">
        <v>0</v>
      </c>
      <c r="AG11" s="150">
        <v>0</v>
      </c>
      <c r="AH11" s="152">
        <v>85543.864623028581</v>
      </c>
      <c r="AI11" s="88">
        <v>25191.562198493819</v>
      </c>
      <c r="AJ11" s="88">
        <v>72087.565550754298</v>
      </c>
      <c r="AK11" s="88">
        <v>3397.1133654434848</v>
      </c>
      <c r="AL11" s="150">
        <v>0</v>
      </c>
      <c r="AM11" s="150">
        <v>0</v>
      </c>
      <c r="AN11" s="150">
        <v>0</v>
      </c>
      <c r="AO11" s="150">
        <v>0</v>
      </c>
      <c r="AP11" s="150">
        <v>0</v>
      </c>
      <c r="AQ11" s="152">
        <v>100676</v>
      </c>
    </row>
    <row r="12" spans="1:43">
      <c r="A12" s="70" t="s">
        <v>294</v>
      </c>
      <c r="B12" s="70"/>
      <c r="C12" s="150"/>
      <c r="D12" s="150"/>
      <c r="E12" s="150"/>
      <c r="F12" s="150"/>
      <c r="G12" s="150"/>
      <c r="H12" s="150"/>
      <c r="I12" s="150"/>
      <c r="J12" s="151"/>
      <c r="K12" s="150"/>
      <c r="L12" s="150"/>
      <c r="M12" s="150"/>
      <c r="N12" s="150"/>
      <c r="O12" s="150"/>
      <c r="P12" s="150"/>
      <c r="Q12" s="150"/>
      <c r="R12" s="151"/>
      <c r="S12" s="150"/>
      <c r="T12" s="150"/>
      <c r="U12" s="150"/>
      <c r="V12" s="150"/>
      <c r="W12" s="150"/>
      <c r="X12" s="150"/>
      <c r="Y12" s="150"/>
      <c r="Z12" s="151"/>
      <c r="AA12" s="150"/>
      <c r="AB12" s="150"/>
      <c r="AC12" s="150"/>
      <c r="AD12" s="150"/>
      <c r="AE12" s="150"/>
      <c r="AF12" s="150"/>
      <c r="AG12" s="150"/>
      <c r="AH12" s="151"/>
      <c r="AI12" s="150">
        <v>0</v>
      </c>
      <c r="AJ12" s="150">
        <v>0</v>
      </c>
      <c r="AK12" s="150">
        <v>0</v>
      </c>
      <c r="AL12" s="150">
        <v>0</v>
      </c>
      <c r="AM12" s="150">
        <v>0</v>
      </c>
      <c r="AN12" s="150">
        <v>0</v>
      </c>
      <c r="AO12" s="150">
        <v>4766</v>
      </c>
      <c r="AP12" s="150">
        <v>0</v>
      </c>
      <c r="AQ12" s="151">
        <v>4766</v>
      </c>
    </row>
    <row r="13" spans="1:43">
      <c r="A13" s="71" t="s">
        <v>160</v>
      </c>
      <c r="B13" s="71" t="s">
        <v>65</v>
      </c>
      <c r="C13" s="150"/>
      <c r="D13" s="150"/>
      <c r="E13" s="150"/>
      <c r="F13" s="150"/>
      <c r="G13" s="150"/>
      <c r="H13" s="150"/>
      <c r="I13" s="150"/>
      <c r="J13" s="152">
        <v>-308946</v>
      </c>
      <c r="K13" s="150"/>
      <c r="L13" s="150"/>
      <c r="M13" s="150"/>
      <c r="N13" s="150"/>
      <c r="O13" s="150"/>
      <c r="P13" s="150"/>
      <c r="Q13" s="150"/>
      <c r="R13" s="152">
        <v>-605894.37506663718</v>
      </c>
      <c r="S13" s="150"/>
      <c r="T13" s="150"/>
      <c r="U13" s="150"/>
      <c r="V13" s="150"/>
      <c r="W13" s="150"/>
      <c r="X13" s="150"/>
      <c r="Y13" s="150"/>
      <c r="Z13" s="152">
        <v>-291338.63696468133</v>
      </c>
      <c r="AA13" s="150"/>
      <c r="AB13" s="150"/>
      <c r="AC13" s="150"/>
      <c r="AD13" s="150"/>
      <c r="AE13" s="150"/>
      <c r="AF13" s="150"/>
      <c r="AG13" s="150"/>
      <c r="AH13" s="152">
        <v>-447882.70183370716</v>
      </c>
      <c r="AI13" s="150"/>
      <c r="AJ13" s="150"/>
      <c r="AK13" s="150"/>
      <c r="AL13" s="150"/>
      <c r="AM13" s="150"/>
      <c r="AN13" s="150"/>
      <c r="AO13" s="150"/>
      <c r="AP13" s="150"/>
      <c r="AQ13" s="152">
        <v>-630525</v>
      </c>
    </row>
    <row r="14" spans="1:43">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1"/>
      <c r="AA14" s="150"/>
      <c r="AB14" s="150"/>
      <c r="AC14" s="150"/>
      <c r="AD14" s="150"/>
      <c r="AE14" s="150"/>
      <c r="AF14" s="150"/>
      <c r="AG14" s="150"/>
      <c r="AH14" s="151"/>
      <c r="AI14" s="150"/>
      <c r="AJ14" s="150"/>
      <c r="AK14" s="150"/>
      <c r="AL14" s="150"/>
      <c r="AM14" s="150"/>
      <c r="AN14" s="150"/>
      <c r="AO14" s="150"/>
      <c r="AP14" s="150"/>
      <c r="AQ14" s="151"/>
    </row>
    <row r="15" spans="1:43">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3">
        <v>0</v>
      </c>
      <c r="T15" s="153">
        <v>0</v>
      </c>
      <c r="U15" s="153">
        <v>0</v>
      </c>
      <c r="V15" s="153">
        <v>0</v>
      </c>
      <c r="W15" s="153">
        <v>0</v>
      </c>
      <c r="X15" s="153">
        <v>0</v>
      </c>
      <c r="Y15" s="153">
        <v>0</v>
      </c>
      <c r="Z15" s="152">
        <v>-244317.6502255901</v>
      </c>
      <c r="AA15" s="153">
        <v>0</v>
      </c>
      <c r="AB15" s="153">
        <v>0</v>
      </c>
      <c r="AC15" s="153">
        <v>0</v>
      </c>
      <c r="AD15" s="153">
        <v>0</v>
      </c>
      <c r="AE15" s="153">
        <v>0</v>
      </c>
      <c r="AF15" s="153">
        <v>0</v>
      </c>
      <c r="AG15" s="153">
        <v>0</v>
      </c>
      <c r="AH15" s="152">
        <v>-372613.19332744193</v>
      </c>
      <c r="AI15" s="153">
        <v>0</v>
      </c>
      <c r="AJ15" s="153">
        <v>0</v>
      </c>
      <c r="AK15" s="153">
        <v>0</v>
      </c>
      <c r="AL15" s="153">
        <v>0</v>
      </c>
      <c r="AM15" s="153">
        <v>0</v>
      </c>
      <c r="AN15" s="153">
        <v>0</v>
      </c>
      <c r="AO15" s="153">
        <v>0</v>
      </c>
      <c r="AP15" s="153">
        <v>0</v>
      </c>
      <c r="AQ15" s="152">
        <v>-533682</v>
      </c>
    </row>
    <row r="16" spans="1:43">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3">
        <v>0</v>
      </c>
      <c r="T16" s="153">
        <v>0</v>
      </c>
      <c r="U16" s="153">
        <v>0</v>
      </c>
      <c r="V16" s="153">
        <v>0</v>
      </c>
      <c r="W16" s="153">
        <v>0</v>
      </c>
      <c r="X16" s="153">
        <v>0</v>
      </c>
      <c r="Y16" s="153">
        <v>0</v>
      </c>
      <c r="Z16" s="152">
        <v>-21657.846873561179</v>
      </c>
      <c r="AA16" s="153">
        <v>0</v>
      </c>
      <c r="AB16" s="153">
        <v>0</v>
      </c>
      <c r="AC16" s="153">
        <v>0</v>
      </c>
      <c r="AD16" s="153">
        <v>0</v>
      </c>
      <c r="AE16" s="153">
        <v>0</v>
      </c>
      <c r="AF16" s="153">
        <v>0</v>
      </c>
      <c r="AG16" s="153">
        <v>0</v>
      </c>
      <c r="AH16" s="152">
        <v>-33980.037542417733</v>
      </c>
      <c r="AI16" s="153">
        <v>0</v>
      </c>
      <c r="AJ16" s="153">
        <v>0</v>
      </c>
      <c r="AK16" s="153">
        <v>0</v>
      </c>
      <c r="AL16" s="153">
        <v>0</v>
      </c>
      <c r="AM16" s="153">
        <v>0</v>
      </c>
      <c r="AN16" s="153">
        <v>0</v>
      </c>
      <c r="AO16" s="153">
        <v>0</v>
      </c>
      <c r="AP16" s="153">
        <v>0</v>
      </c>
      <c r="AQ16" s="152">
        <v>-46677</v>
      </c>
    </row>
    <row r="17" spans="1:43">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3">
        <v>0</v>
      </c>
      <c r="T17" s="153">
        <v>0</v>
      </c>
      <c r="U17" s="153">
        <v>0</v>
      </c>
      <c r="V17" s="153">
        <v>0</v>
      </c>
      <c r="W17" s="153">
        <v>0</v>
      </c>
      <c r="X17" s="153">
        <v>0</v>
      </c>
      <c r="Y17" s="153">
        <v>0</v>
      </c>
      <c r="Z17" s="152">
        <v>-25363.139865530095</v>
      </c>
      <c r="AA17" s="153">
        <v>0</v>
      </c>
      <c r="AB17" s="153">
        <v>0</v>
      </c>
      <c r="AC17" s="153">
        <v>0</v>
      </c>
      <c r="AD17" s="153">
        <v>0</v>
      </c>
      <c r="AE17" s="153">
        <v>0</v>
      </c>
      <c r="AF17" s="153">
        <v>0</v>
      </c>
      <c r="AG17" s="153">
        <v>0</v>
      </c>
      <c r="AH17" s="152">
        <v>-41289.470963847503</v>
      </c>
      <c r="AI17" s="153">
        <v>0</v>
      </c>
      <c r="AJ17" s="153">
        <v>0</v>
      </c>
      <c r="AK17" s="153">
        <v>0</v>
      </c>
      <c r="AL17" s="153">
        <v>0</v>
      </c>
      <c r="AM17" s="153">
        <v>0</v>
      </c>
      <c r="AN17" s="153">
        <v>0</v>
      </c>
      <c r="AO17" s="153">
        <v>0</v>
      </c>
      <c r="AP17" s="153">
        <v>0</v>
      </c>
      <c r="AQ17" s="152">
        <v>-41667</v>
      </c>
    </row>
    <row r="18" spans="1:43">
      <c r="A18" s="70"/>
      <c r="B18" s="70"/>
      <c r="C18" s="150"/>
      <c r="D18" s="150"/>
      <c r="E18" s="150"/>
      <c r="F18" s="150"/>
      <c r="G18" s="150"/>
      <c r="H18" s="150"/>
      <c r="I18" s="150"/>
      <c r="J18" s="152"/>
      <c r="K18" s="150"/>
      <c r="L18" s="150"/>
      <c r="M18" s="150"/>
      <c r="N18" s="150"/>
      <c r="O18" s="150"/>
      <c r="P18" s="150"/>
      <c r="Q18" s="150"/>
      <c r="R18" s="152"/>
      <c r="S18" s="150"/>
      <c r="T18" s="150"/>
      <c r="U18" s="150"/>
      <c r="V18" s="150"/>
      <c r="W18" s="150"/>
      <c r="X18" s="150"/>
      <c r="Y18" s="150"/>
      <c r="Z18" s="152"/>
      <c r="AA18" s="150"/>
      <c r="AB18" s="150"/>
      <c r="AC18" s="150"/>
      <c r="AD18" s="150"/>
      <c r="AE18" s="150"/>
      <c r="AF18" s="150"/>
      <c r="AG18" s="150"/>
      <c r="AH18" s="152"/>
      <c r="AI18" s="150">
        <v>0</v>
      </c>
      <c r="AJ18" s="150">
        <v>0</v>
      </c>
      <c r="AK18" s="150">
        <v>0</v>
      </c>
      <c r="AL18" s="150">
        <v>0</v>
      </c>
      <c r="AM18" s="150">
        <v>0</v>
      </c>
      <c r="AN18" s="150">
        <v>0</v>
      </c>
      <c r="AO18" s="150">
        <v>0</v>
      </c>
      <c r="AP18" s="150">
        <v>0</v>
      </c>
      <c r="AQ18" s="152">
        <v>-8499</v>
      </c>
    </row>
    <row r="19" spans="1:43">
      <c r="A19" s="74" t="s">
        <v>224</v>
      </c>
      <c r="B19" s="74" t="s">
        <v>111</v>
      </c>
      <c r="C19" s="150"/>
      <c r="D19" s="150"/>
      <c r="E19" s="150"/>
      <c r="F19" s="150"/>
      <c r="G19" s="150"/>
      <c r="H19" s="150"/>
      <c r="I19" s="150"/>
      <c r="J19" s="152">
        <v>147480</v>
      </c>
      <c r="K19" s="150"/>
      <c r="L19" s="150"/>
      <c r="M19" s="150"/>
      <c r="N19" s="150"/>
      <c r="O19" s="150"/>
      <c r="P19" s="150"/>
      <c r="Q19" s="150"/>
      <c r="R19" s="152">
        <v>532123.60722483206</v>
      </c>
      <c r="S19" s="150"/>
      <c r="T19" s="150"/>
      <c r="U19" s="150"/>
      <c r="V19" s="150"/>
      <c r="W19" s="150"/>
      <c r="X19" s="150"/>
      <c r="Y19" s="150"/>
      <c r="Z19" s="152">
        <v>603089.27512615942</v>
      </c>
      <c r="AA19" s="150"/>
      <c r="AB19" s="150"/>
      <c r="AC19" s="150"/>
      <c r="AD19" s="150"/>
      <c r="AE19" s="150"/>
      <c r="AF19" s="150"/>
      <c r="AG19" s="150"/>
      <c r="AH19" s="152">
        <v>891325.77321119606</v>
      </c>
      <c r="AI19" s="150"/>
      <c r="AJ19" s="150"/>
      <c r="AK19" s="150"/>
      <c r="AL19" s="150"/>
      <c r="AM19" s="150"/>
      <c r="AN19" s="150"/>
      <c r="AO19" s="150"/>
      <c r="AP19" s="150"/>
      <c r="AQ19" s="152">
        <v>1112158</v>
      </c>
    </row>
    <row r="20" spans="1:43">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1"/>
      <c r="AA20" s="150"/>
      <c r="AB20" s="150"/>
      <c r="AC20" s="150"/>
      <c r="AD20" s="150"/>
      <c r="AE20" s="150"/>
      <c r="AF20" s="150"/>
      <c r="AG20" s="150"/>
      <c r="AH20" s="151"/>
      <c r="AI20" s="150"/>
      <c r="AJ20" s="150"/>
      <c r="AK20" s="150"/>
      <c r="AL20" s="150"/>
      <c r="AM20" s="150"/>
      <c r="AN20" s="150"/>
      <c r="AO20" s="150"/>
      <c r="AP20" s="150"/>
      <c r="AQ20" s="151"/>
    </row>
    <row r="21" spans="1:43">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3">
        <v>0</v>
      </c>
      <c r="T21" s="153">
        <v>0</v>
      </c>
      <c r="U21" s="153">
        <v>0</v>
      </c>
      <c r="V21" s="153">
        <v>0</v>
      </c>
      <c r="W21" s="153">
        <v>0</v>
      </c>
      <c r="X21" s="153">
        <v>0</v>
      </c>
      <c r="Y21" s="153">
        <v>0</v>
      </c>
      <c r="Z21" s="152">
        <v>568004.33874543686</v>
      </c>
      <c r="AA21" s="153">
        <v>0</v>
      </c>
      <c r="AB21" s="153">
        <v>0</v>
      </c>
      <c r="AC21" s="153">
        <v>0</v>
      </c>
      <c r="AD21" s="153">
        <v>0</v>
      </c>
      <c r="AE21" s="153">
        <v>0</v>
      </c>
      <c r="AF21" s="153">
        <v>0</v>
      </c>
      <c r="AG21" s="153">
        <v>0</v>
      </c>
      <c r="AH21" s="152">
        <v>835692.9837529941</v>
      </c>
      <c r="AI21" s="153">
        <v>0</v>
      </c>
      <c r="AJ21" s="153">
        <v>0</v>
      </c>
      <c r="AK21" s="153">
        <v>0</v>
      </c>
      <c r="AL21" s="153">
        <v>0</v>
      </c>
      <c r="AM21" s="153">
        <v>0</v>
      </c>
      <c r="AN21" s="153">
        <v>0</v>
      </c>
      <c r="AO21" s="153">
        <v>0</v>
      </c>
      <c r="AP21" s="153">
        <v>0</v>
      </c>
      <c r="AQ21" s="152">
        <v>1041945</v>
      </c>
    </row>
    <row r="22" spans="1:43">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3">
        <v>0</v>
      </c>
      <c r="T22" s="153">
        <v>0</v>
      </c>
      <c r="U22" s="153">
        <v>0</v>
      </c>
      <c r="V22" s="153">
        <v>0</v>
      </c>
      <c r="W22" s="153">
        <v>0</v>
      </c>
      <c r="X22" s="153">
        <v>0</v>
      </c>
      <c r="Y22" s="153">
        <v>0</v>
      </c>
      <c r="Z22" s="152">
        <v>8413.2668046829549</v>
      </c>
      <c r="AA22" s="153">
        <v>0</v>
      </c>
      <c r="AB22" s="153">
        <v>0</v>
      </c>
      <c r="AC22" s="153">
        <v>0</v>
      </c>
      <c r="AD22" s="153">
        <v>0</v>
      </c>
      <c r="AE22" s="153">
        <v>0</v>
      </c>
      <c r="AF22" s="153">
        <v>0</v>
      </c>
      <c r="AG22" s="153">
        <v>0</v>
      </c>
      <c r="AH22" s="152">
        <v>11378.395799020886</v>
      </c>
      <c r="AI22" s="153">
        <v>0</v>
      </c>
      <c r="AJ22" s="153">
        <v>0</v>
      </c>
      <c r="AK22" s="153">
        <v>0</v>
      </c>
      <c r="AL22" s="153">
        <v>0</v>
      </c>
      <c r="AM22" s="153">
        <v>0</v>
      </c>
      <c r="AN22" s="153">
        <v>0</v>
      </c>
      <c r="AO22" s="153">
        <v>0</v>
      </c>
      <c r="AP22" s="153">
        <v>0</v>
      </c>
      <c r="AQ22" s="152">
        <v>14937</v>
      </c>
    </row>
    <row r="23" spans="1:43">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3">
        <v>0</v>
      </c>
      <c r="T23" s="153">
        <v>0</v>
      </c>
      <c r="U23" s="153">
        <v>0</v>
      </c>
      <c r="V23" s="153">
        <v>0</v>
      </c>
      <c r="W23" s="153">
        <v>0</v>
      </c>
      <c r="X23" s="153">
        <v>0</v>
      </c>
      <c r="Y23" s="153">
        <v>0</v>
      </c>
      <c r="Z23" s="152">
        <v>26671.669576039672</v>
      </c>
      <c r="AA23" s="153">
        <v>0</v>
      </c>
      <c r="AB23" s="153">
        <v>0</v>
      </c>
      <c r="AC23" s="153">
        <v>0</v>
      </c>
      <c r="AD23" s="153">
        <v>0</v>
      </c>
      <c r="AE23" s="153">
        <v>0</v>
      </c>
      <c r="AF23" s="153">
        <v>0</v>
      </c>
      <c r="AG23" s="153">
        <v>0</v>
      </c>
      <c r="AH23" s="152">
        <v>44254.393659181071</v>
      </c>
      <c r="AI23" s="153">
        <v>0</v>
      </c>
      <c r="AJ23" s="153">
        <v>0</v>
      </c>
      <c r="AK23" s="153">
        <v>0</v>
      </c>
      <c r="AL23" s="153">
        <v>0</v>
      </c>
      <c r="AM23" s="153">
        <v>0</v>
      </c>
      <c r="AN23" s="153">
        <v>0</v>
      </c>
      <c r="AO23" s="153">
        <v>0</v>
      </c>
      <c r="AP23" s="153">
        <v>0</v>
      </c>
      <c r="AQ23" s="152">
        <v>59009</v>
      </c>
    </row>
    <row r="24" spans="1:43">
      <c r="A24" s="70"/>
      <c r="B24" s="70"/>
      <c r="C24" s="150"/>
      <c r="D24" s="150"/>
      <c r="E24" s="150"/>
      <c r="F24" s="150"/>
      <c r="G24" s="150"/>
      <c r="H24" s="150"/>
      <c r="I24" s="150"/>
      <c r="J24" s="151"/>
      <c r="K24" s="150"/>
      <c r="L24" s="150"/>
      <c r="M24" s="150"/>
      <c r="N24" s="150"/>
      <c r="O24" s="150"/>
      <c r="P24" s="150"/>
      <c r="Q24" s="150"/>
      <c r="R24" s="151"/>
      <c r="S24" s="150"/>
      <c r="T24" s="150"/>
      <c r="U24" s="150"/>
      <c r="V24" s="150"/>
      <c r="W24" s="150"/>
      <c r="X24" s="150"/>
      <c r="Y24" s="150"/>
      <c r="Z24" s="151">
        <v>0</v>
      </c>
      <c r="AA24" s="150"/>
      <c r="AB24" s="150"/>
      <c r="AC24" s="150"/>
      <c r="AD24" s="150"/>
      <c r="AE24" s="150"/>
      <c r="AF24" s="150"/>
      <c r="AG24" s="150"/>
      <c r="AH24" s="151">
        <v>0</v>
      </c>
      <c r="AI24" s="150">
        <v>0</v>
      </c>
      <c r="AJ24" s="150">
        <v>0</v>
      </c>
      <c r="AK24" s="150">
        <v>0</v>
      </c>
      <c r="AL24" s="150">
        <v>0</v>
      </c>
      <c r="AM24" s="150">
        <v>0</v>
      </c>
      <c r="AN24" s="150">
        <v>0</v>
      </c>
      <c r="AO24" s="150">
        <v>0</v>
      </c>
      <c r="AP24" s="150">
        <v>0</v>
      </c>
      <c r="AQ24" s="175">
        <v>-3733</v>
      </c>
    </row>
    <row r="25" spans="1:43">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3">
        <v>0</v>
      </c>
      <c r="T25" s="153">
        <v>0</v>
      </c>
      <c r="U25" s="153">
        <v>0</v>
      </c>
      <c r="V25" s="153">
        <v>0</v>
      </c>
      <c r="W25" s="153">
        <v>0</v>
      </c>
      <c r="X25" s="153">
        <v>0</v>
      </c>
      <c r="Y25" s="153">
        <v>0</v>
      </c>
      <c r="Z25" s="152">
        <v>-91936.236907021594</v>
      </c>
      <c r="AA25" s="153">
        <v>0</v>
      </c>
      <c r="AB25" s="153">
        <v>0</v>
      </c>
      <c r="AC25" s="153">
        <v>0</v>
      </c>
      <c r="AD25" s="153">
        <v>0</v>
      </c>
      <c r="AE25" s="153">
        <v>0</v>
      </c>
      <c r="AF25" s="153">
        <v>0</v>
      </c>
      <c r="AG25" s="153">
        <v>0</v>
      </c>
      <c r="AH25" s="152">
        <v>-144029.98388762961</v>
      </c>
      <c r="AI25" s="153">
        <v>0</v>
      </c>
      <c r="AJ25" s="153">
        <v>0</v>
      </c>
      <c r="AK25" s="153">
        <v>0</v>
      </c>
      <c r="AL25" s="153">
        <v>0</v>
      </c>
      <c r="AM25" s="153">
        <v>0</v>
      </c>
      <c r="AN25" s="153">
        <v>0</v>
      </c>
      <c r="AO25" s="153">
        <v>0</v>
      </c>
      <c r="AP25" s="153">
        <v>0</v>
      </c>
      <c r="AQ25" s="152">
        <v>-204187</v>
      </c>
    </row>
    <row r="26" spans="1:43">
      <c r="A26" s="72"/>
      <c r="B26" s="72"/>
      <c r="C26" s="153"/>
      <c r="D26" s="153"/>
      <c r="E26" s="153"/>
      <c r="F26" s="153"/>
      <c r="G26" s="153"/>
      <c r="H26" s="153"/>
      <c r="I26" s="153"/>
      <c r="J26" s="152"/>
      <c r="K26" s="153"/>
      <c r="L26" s="153"/>
      <c r="M26" s="153"/>
      <c r="N26" s="153"/>
      <c r="O26" s="153"/>
      <c r="P26" s="153"/>
      <c r="Q26" s="153"/>
      <c r="R26" s="152"/>
      <c r="S26" s="153"/>
      <c r="T26" s="153"/>
      <c r="U26" s="153"/>
      <c r="V26" s="153"/>
      <c r="W26" s="153"/>
      <c r="X26" s="153"/>
      <c r="Y26" s="153"/>
      <c r="Z26" s="152">
        <v>0</v>
      </c>
      <c r="AA26" s="153"/>
      <c r="AB26" s="153"/>
      <c r="AC26" s="153"/>
      <c r="AD26" s="153"/>
      <c r="AE26" s="153"/>
      <c r="AF26" s="153"/>
      <c r="AG26" s="153"/>
      <c r="AH26" s="152">
        <v>0</v>
      </c>
      <c r="AI26" s="153"/>
      <c r="AJ26" s="153"/>
      <c r="AK26" s="153"/>
      <c r="AL26" s="153"/>
      <c r="AM26" s="153"/>
      <c r="AN26" s="153"/>
      <c r="AO26" s="153"/>
      <c r="AP26" s="153"/>
      <c r="AQ26" s="152"/>
    </row>
    <row r="27" spans="1:43">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4">
        <v>0</v>
      </c>
      <c r="T27" s="154">
        <v>0</v>
      </c>
      <c r="U27" s="154">
        <v>0</v>
      </c>
      <c r="V27" s="154">
        <v>0</v>
      </c>
      <c r="W27" s="154">
        <v>0</v>
      </c>
      <c r="X27" s="154">
        <v>0</v>
      </c>
      <c r="Y27" s="154">
        <v>0</v>
      </c>
      <c r="Z27" s="152">
        <v>1429.8074300000001</v>
      </c>
      <c r="AA27" s="154">
        <v>0</v>
      </c>
      <c r="AB27" s="154">
        <v>0</v>
      </c>
      <c r="AC27" s="154">
        <v>0</v>
      </c>
      <c r="AD27" s="154">
        <v>0</v>
      </c>
      <c r="AE27" s="154">
        <v>0</v>
      </c>
      <c r="AF27" s="154">
        <v>0</v>
      </c>
      <c r="AG27" s="154">
        <v>0</v>
      </c>
      <c r="AH27" s="152">
        <v>2030</v>
      </c>
      <c r="AI27" s="154"/>
      <c r="AJ27" s="154"/>
      <c r="AK27" s="154"/>
      <c r="AL27" s="154"/>
      <c r="AM27" s="154"/>
      <c r="AN27" s="154"/>
      <c r="AO27" s="154"/>
      <c r="AP27" s="154"/>
      <c r="AQ27" s="155" t="s">
        <v>295</v>
      </c>
    </row>
    <row r="28" spans="1:43">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4">
        <v>0</v>
      </c>
      <c r="T28" s="154">
        <v>0</v>
      </c>
      <c r="U28" s="154">
        <v>0</v>
      </c>
      <c r="V28" s="154">
        <v>0</v>
      </c>
      <c r="W28" s="154">
        <v>0</v>
      </c>
      <c r="X28" s="154">
        <v>0</v>
      </c>
      <c r="Y28" s="154">
        <v>0</v>
      </c>
      <c r="Z28" s="152">
        <v>-3045.230397651344</v>
      </c>
      <c r="AA28" s="154">
        <v>0</v>
      </c>
      <c r="AB28" s="154">
        <v>0</v>
      </c>
      <c r="AC28" s="154">
        <v>0</v>
      </c>
      <c r="AD28" s="154">
        <v>0</v>
      </c>
      <c r="AE28" s="154">
        <v>0</v>
      </c>
      <c r="AF28" s="154">
        <v>0</v>
      </c>
      <c r="AG28" s="154">
        <v>0</v>
      </c>
      <c r="AH28" s="152">
        <v>-4956.5492894647368</v>
      </c>
      <c r="AI28" s="154"/>
      <c r="AJ28" s="154"/>
      <c r="AK28" s="154"/>
      <c r="AL28" s="154"/>
      <c r="AM28" s="154"/>
      <c r="AN28" s="154"/>
      <c r="AO28" s="154"/>
      <c r="AP28" s="154"/>
      <c r="AQ28" s="155" t="s">
        <v>295</v>
      </c>
    </row>
    <row r="29" spans="1:43">
      <c r="A29" s="72"/>
      <c r="B29" s="72"/>
      <c r="C29" s="153"/>
      <c r="D29" s="153"/>
      <c r="E29" s="153"/>
      <c r="F29" s="153"/>
      <c r="G29" s="153"/>
      <c r="H29" s="153"/>
      <c r="I29" s="153"/>
      <c r="J29" s="152"/>
      <c r="K29" s="153"/>
      <c r="L29" s="153"/>
      <c r="M29" s="153"/>
      <c r="N29" s="153"/>
      <c r="O29" s="153"/>
      <c r="P29" s="153"/>
      <c r="Q29" s="153"/>
      <c r="R29" s="152"/>
      <c r="S29" s="153"/>
      <c r="T29" s="153"/>
      <c r="U29" s="153"/>
      <c r="V29" s="153"/>
      <c r="W29" s="153"/>
      <c r="X29" s="153"/>
      <c r="Y29" s="153"/>
      <c r="Z29" s="152"/>
      <c r="AA29" s="153"/>
      <c r="AB29" s="153"/>
      <c r="AC29" s="153"/>
      <c r="AD29" s="153"/>
      <c r="AE29" s="153"/>
      <c r="AF29" s="153"/>
      <c r="AG29" s="153"/>
      <c r="AH29" s="152"/>
      <c r="AI29" s="153"/>
      <c r="AJ29" s="153"/>
      <c r="AK29" s="153"/>
      <c r="AL29" s="153"/>
      <c r="AM29" s="153"/>
      <c r="AN29" s="153"/>
      <c r="AO29" s="153"/>
      <c r="AP29" s="153"/>
      <c r="AQ29" s="152"/>
    </row>
    <row r="30" spans="1:43">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3">
        <v>290895.00432165549</v>
      </c>
      <c r="T30" s="153">
        <v>14323</v>
      </c>
      <c r="U30" s="153">
        <v>167123.70054722729</v>
      </c>
      <c r="V30" s="153">
        <v>31715.61222816044</v>
      </c>
      <c r="W30" s="153">
        <v>27133.788529506699</v>
      </c>
      <c r="X30" s="153">
        <v>13424.238592782003</v>
      </c>
      <c r="Y30" s="153">
        <v>-35077.728967845345</v>
      </c>
      <c r="Z30" s="152">
        <v>509537.61525148666</v>
      </c>
      <c r="AA30" s="153">
        <v>416616.58003032202</v>
      </c>
      <c r="AB30" s="153">
        <v>24943</v>
      </c>
      <c r="AC30" s="153">
        <v>244238.70763425989</v>
      </c>
      <c r="AD30" s="153">
        <v>77477.455815597452</v>
      </c>
      <c r="AE30" s="153">
        <v>17359.967400252208</v>
      </c>
      <c r="AF30" s="153">
        <v>21773.767100923975</v>
      </c>
      <c r="AG30" s="153">
        <v>-58040.237947253736</v>
      </c>
      <c r="AH30" s="152">
        <v>744369.24003410176</v>
      </c>
      <c r="AI30" s="153">
        <v>506369.20141424285</v>
      </c>
      <c r="AJ30" s="153">
        <v>36331.176966054489</v>
      </c>
      <c r="AK30" s="153">
        <v>295487.40994216187</v>
      </c>
      <c r="AL30" s="153">
        <v>105193.19897359442</v>
      </c>
      <c r="AM30" s="153">
        <v>18133.834898435205</v>
      </c>
      <c r="AN30" s="153">
        <v>29513.362543929969</v>
      </c>
      <c r="AO30" s="153">
        <v>-3733.3903876707982</v>
      </c>
      <c r="AP30" s="153">
        <v>-79323.879633892997</v>
      </c>
      <c r="AQ30" s="152">
        <v>907971</v>
      </c>
    </row>
    <row r="31" spans="1:43">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1"/>
      <c r="AA31" s="150"/>
      <c r="AB31" s="150"/>
      <c r="AC31" s="150"/>
      <c r="AD31" s="150"/>
      <c r="AE31" s="150"/>
      <c r="AF31" s="150"/>
      <c r="AG31" s="150"/>
      <c r="AH31" s="151"/>
      <c r="AI31" s="150"/>
      <c r="AJ31" s="150"/>
      <c r="AK31" s="150"/>
      <c r="AL31" s="150"/>
      <c r="AM31" s="150"/>
      <c r="AN31" s="150"/>
      <c r="AO31" s="150"/>
      <c r="AP31" s="150"/>
      <c r="AQ31" s="151"/>
    </row>
    <row r="32" spans="1:43">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3">
        <v>0</v>
      </c>
      <c r="T32" s="153">
        <v>0</v>
      </c>
      <c r="U32" s="153">
        <v>0</v>
      </c>
      <c r="V32" s="153">
        <v>0</v>
      </c>
      <c r="W32" s="153">
        <v>0</v>
      </c>
      <c r="X32" s="153">
        <v>0</v>
      </c>
      <c r="Y32" s="153">
        <v>0</v>
      </c>
      <c r="Z32" s="152">
        <v>-25540.062031616384</v>
      </c>
      <c r="AA32" s="153">
        <v>0</v>
      </c>
      <c r="AB32" s="153">
        <v>0</v>
      </c>
      <c r="AC32" s="153">
        <v>0</v>
      </c>
      <c r="AD32" s="153">
        <v>0</v>
      </c>
      <c r="AE32" s="153">
        <v>0</v>
      </c>
      <c r="AF32" s="153">
        <v>0</v>
      </c>
      <c r="AG32" s="153">
        <v>0</v>
      </c>
      <c r="AH32" s="152">
        <v>-37024.823325932426</v>
      </c>
      <c r="AI32" s="153">
        <v>0</v>
      </c>
      <c r="AJ32" s="153">
        <v>0</v>
      </c>
      <c r="AK32" s="153">
        <v>0</v>
      </c>
      <c r="AL32" s="153">
        <v>0</v>
      </c>
      <c r="AM32" s="153">
        <v>0</v>
      </c>
      <c r="AN32" s="153">
        <v>0</v>
      </c>
      <c r="AO32" s="153">
        <v>0</v>
      </c>
      <c r="AP32" s="153">
        <v>0</v>
      </c>
      <c r="AQ32" s="152">
        <v>-48355</v>
      </c>
    </row>
    <row r="33" spans="1:43">
      <c r="A33" s="72"/>
      <c r="B33" s="72"/>
      <c r="C33" s="150"/>
      <c r="D33" s="150"/>
      <c r="E33" s="150"/>
      <c r="F33" s="150"/>
      <c r="G33" s="150"/>
      <c r="H33" s="150"/>
      <c r="I33" s="150"/>
      <c r="J33" s="151">
        <v>0</v>
      </c>
      <c r="K33" s="150"/>
      <c r="L33" s="150"/>
      <c r="M33" s="150"/>
      <c r="N33" s="150"/>
      <c r="O33" s="150"/>
      <c r="P33" s="150"/>
      <c r="Q33" s="150"/>
      <c r="R33" s="151">
        <v>0</v>
      </c>
      <c r="S33" s="150"/>
      <c r="T33" s="150"/>
      <c r="U33" s="150"/>
      <c r="V33" s="150"/>
      <c r="W33" s="150"/>
      <c r="X33" s="150"/>
      <c r="Y33" s="150"/>
      <c r="Z33" s="151">
        <v>0</v>
      </c>
      <c r="AA33" s="150"/>
      <c r="AB33" s="150"/>
      <c r="AC33" s="150"/>
      <c r="AD33" s="150"/>
      <c r="AE33" s="150"/>
      <c r="AF33" s="150"/>
      <c r="AG33" s="150"/>
      <c r="AH33" s="151">
        <v>0</v>
      </c>
      <c r="AI33" s="150"/>
      <c r="AJ33" s="150"/>
      <c r="AK33" s="150"/>
      <c r="AL33" s="150"/>
      <c r="AM33" s="150"/>
      <c r="AN33" s="150"/>
      <c r="AO33" s="150"/>
      <c r="AP33" s="150"/>
      <c r="AQ33" s="151"/>
    </row>
    <row r="34" spans="1:43">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3">
        <v>0</v>
      </c>
      <c r="T34" s="153">
        <v>0</v>
      </c>
      <c r="U34" s="153">
        <v>0</v>
      </c>
      <c r="V34" s="153">
        <v>0</v>
      </c>
      <c r="W34" s="153">
        <v>0</v>
      </c>
      <c r="X34" s="153">
        <v>0</v>
      </c>
      <c r="Y34" s="153">
        <v>0</v>
      </c>
      <c r="Z34" s="152">
        <v>-26497.907133887747</v>
      </c>
      <c r="AA34" s="153">
        <v>0</v>
      </c>
      <c r="AB34" s="153">
        <v>0</v>
      </c>
      <c r="AC34" s="153">
        <v>0</v>
      </c>
      <c r="AD34" s="153">
        <v>0</v>
      </c>
      <c r="AE34" s="153">
        <v>0</v>
      </c>
      <c r="AF34" s="153">
        <v>0</v>
      </c>
      <c r="AG34" s="153">
        <v>0</v>
      </c>
      <c r="AH34" s="152">
        <v>-56853.821993585298</v>
      </c>
      <c r="AI34" s="153">
        <v>0</v>
      </c>
      <c r="AJ34" s="153">
        <v>0</v>
      </c>
      <c r="AK34" s="153">
        <v>0</v>
      </c>
      <c r="AL34" s="153">
        <v>0</v>
      </c>
      <c r="AM34" s="153">
        <v>0</v>
      </c>
      <c r="AN34" s="153">
        <v>0</v>
      </c>
      <c r="AO34" s="153">
        <v>0</v>
      </c>
      <c r="AP34" s="153">
        <v>0</v>
      </c>
      <c r="AQ34" s="152">
        <v>-85660</v>
      </c>
    </row>
    <row r="35" spans="1:43">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1"/>
      <c r="AA35" s="150"/>
      <c r="AB35" s="150"/>
      <c r="AC35" s="150"/>
      <c r="AD35" s="150"/>
      <c r="AE35" s="150"/>
      <c r="AF35" s="150"/>
      <c r="AG35" s="150"/>
      <c r="AH35" s="151"/>
      <c r="AI35" s="150"/>
      <c r="AJ35" s="150"/>
      <c r="AK35" s="150"/>
      <c r="AL35" s="150"/>
      <c r="AM35" s="150"/>
      <c r="AN35" s="150"/>
      <c r="AO35" s="150"/>
      <c r="AP35" s="150"/>
      <c r="AQ35" s="151"/>
    </row>
    <row r="36" spans="1:43">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3">
        <v>0</v>
      </c>
      <c r="T36" s="153">
        <v>0</v>
      </c>
      <c r="U36" s="153">
        <v>0</v>
      </c>
      <c r="V36" s="153">
        <v>0</v>
      </c>
      <c r="W36" s="153">
        <v>0</v>
      </c>
      <c r="X36" s="153">
        <v>0</v>
      </c>
      <c r="Y36" s="153">
        <v>0</v>
      </c>
      <c r="Z36" s="152">
        <v>457499.6460859825</v>
      </c>
      <c r="AA36" s="153">
        <v>0</v>
      </c>
      <c r="AB36" s="153">
        <v>0</v>
      </c>
      <c r="AC36" s="153">
        <v>0</v>
      </c>
      <c r="AD36" s="153">
        <v>0</v>
      </c>
      <c r="AE36" s="153">
        <v>0</v>
      </c>
      <c r="AF36" s="153">
        <v>0</v>
      </c>
      <c r="AG36" s="153">
        <v>0</v>
      </c>
      <c r="AH36" s="152">
        <v>650490.59471458406</v>
      </c>
      <c r="AI36" s="153">
        <v>0</v>
      </c>
      <c r="AJ36" s="153">
        <v>0</v>
      </c>
      <c r="AK36" s="153">
        <v>0</v>
      </c>
      <c r="AL36" s="153">
        <v>0</v>
      </c>
      <c r="AM36" s="153">
        <v>0</v>
      </c>
      <c r="AN36" s="153">
        <v>0</v>
      </c>
      <c r="AO36" s="153">
        <v>0</v>
      </c>
      <c r="AP36" s="153">
        <v>0</v>
      </c>
      <c r="AQ36" s="152">
        <v>773956</v>
      </c>
    </row>
    <row r="37" spans="1:43">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1"/>
      <c r="AA37" s="150"/>
      <c r="AB37" s="150"/>
      <c r="AC37" s="150"/>
      <c r="AD37" s="150"/>
      <c r="AE37" s="150"/>
      <c r="AF37" s="150"/>
      <c r="AG37" s="150"/>
      <c r="AH37" s="151"/>
      <c r="AI37" s="150"/>
      <c r="AJ37" s="150"/>
      <c r="AK37" s="150"/>
      <c r="AL37" s="150"/>
      <c r="AM37" s="150"/>
      <c r="AN37" s="150"/>
      <c r="AO37" s="150"/>
      <c r="AP37" s="150"/>
      <c r="AQ37" s="151"/>
    </row>
    <row r="38" spans="1:43">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3">
        <v>0</v>
      </c>
      <c r="T38" s="153">
        <v>0</v>
      </c>
      <c r="U38" s="153">
        <v>0</v>
      </c>
      <c r="V38" s="153">
        <v>0</v>
      </c>
      <c r="W38" s="153">
        <v>0</v>
      </c>
      <c r="X38" s="153">
        <v>0</v>
      </c>
      <c r="Y38" s="153">
        <v>0</v>
      </c>
      <c r="Z38" s="152">
        <v>-61895.965492427691</v>
      </c>
      <c r="AA38" s="153">
        <v>0</v>
      </c>
      <c r="AB38" s="153">
        <v>0</v>
      </c>
      <c r="AC38" s="153">
        <v>0</v>
      </c>
      <c r="AD38" s="153">
        <v>0</v>
      </c>
      <c r="AE38" s="153">
        <v>0</v>
      </c>
      <c r="AF38" s="153">
        <v>0</v>
      </c>
      <c r="AG38" s="153">
        <v>0</v>
      </c>
      <c r="AH38" s="152">
        <v>-85132.087676466152</v>
      </c>
      <c r="AI38" s="153">
        <v>0</v>
      </c>
      <c r="AJ38" s="153">
        <v>0</v>
      </c>
      <c r="AK38" s="153">
        <v>0</v>
      </c>
      <c r="AL38" s="153">
        <v>0</v>
      </c>
      <c r="AM38" s="153">
        <v>0</v>
      </c>
      <c r="AN38" s="153">
        <v>0</v>
      </c>
      <c r="AO38" s="153">
        <v>0</v>
      </c>
      <c r="AP38" s="153">
        <v>0</v>
      </c>
      <c r="AQ38" s="152">
        <v>-79053</v>
      </c>
    </row>
    <row r="39" spans="1:43">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1"/>
      <c r="AA39" s="150"/>
      <c r="AB39" s="150"/>
      <c r="AC39" s="150"/>
      <c r="AD39" s="150"/>
      <c r="AE39" s="150"/>
      <c r="AF39" s="150"/>
      <c r="AG39" s="150"/>
      <c r="AH39" s="151"/>
      <c r="AI39" s="150"/>
      <c r="AJ39" s="150"/>
      <c r="AK39" s="150"/>
      <c r="AL39" s="150"/>
      <c r="AM39" s="150"/>
      <c r="AN39" s="150"/>
      <c r="AO39" s="150"/>
      <c r="AP39" s="150"/>
      <c r="AQ39" s="151"/>
    </row>
    <row r="40" spans="1:43">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3">
        <v>0</v>
      </c>
      <c r="T40" s="153">
        <v>0</v>
      </c>
      <c r="U40" s="153">
        <v>0</v>
      </c>
      <c r="V40" s="153">
        <v>0</v>
      </c>
      <c r="W40" s="153">
        <v>0</v>
      </c>
      <c r="X40" s="153">
        <v>0</v>
      </c>
      <c r="Y40" s="153">
        <v>0</v>
      </c>
      <c r="Z40" s="152">
        <v>395603.6805935548</v>
      </c>
      <c r="AA40" s="153">
        <v>0</v>
      </c>
      <c r="AB40" s="153">
        <v>0</v>
      </c>
      <c r="AC40" s="153">
        <v>0</v>
      </c>
      <c r="AD40" s="153">
        <v>0</v>
      </c>
      <c r="AE40" s="153">
        <v>0</v>
      </c>
      <c r="AF40" s="153">
        <v>0</v>
      </c>
      <c r="AG40" s="153">
        <v>0</v>
      </c>
      <c r="AH40" s="152">
        <v>565358.50703811785</v>
      </c>
      <c r="AI40" s="153">
        <v>0</v>
      </c>
      <c r="AJ40" s="153">
        <v>0</v>
      </c>
      <c r="AK40" s="153">
        <v>0</v>
      </c>
      <c r="AL40" s="153">
        <v>0</v>
      </c>
      <c r="AM40" s="153">
        <v>0</v>
      </c>
      <c r="AN40" s="153">
        <v>0</v>
      </c>
      <c r="AO40" s="153">
        <v>0</v>
      </c>
      <c r="AP40" s="153">
        <v>0</v>
      </c>
      <c r="AQ40" s="152">
        <v>694903</v>
      </c>
    </row>
    <row r="41" spans="1:43">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1"/>
      <c r="AA41" s="150"/>
      <c r="AB41" s="150"/>
      <c r="AC41" s="150"/>
      <c r="AD41" s="150"/>
      <c r="AE41" s="150"/>
      <c r="AF41" s="150"/>
      <c r="AG41" s="150"/>
      <c r="AH41" s="151"/>
      <c r="AI41" s="150"/>
      <c r="AJ41" s="150"/>
      <c r="AK41" s="150"/>
      <c r="AL41" s="150"/>
      <c r="AM41" s="150"/>
      <c r="AN41" s="150"/>
      <c r="AO41" s="150"/>
      <c r="AP41" s="150"/>
      <c r="AQ41" s="151"/>
    </row>
    <row r="42" spans="1:43">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2150798.8419136596</v>
      </c>
      <c r="T42" s="156">
        <v>0</v>
      </c>
      <c r="U42" s="156">
        <v>843423.26059985755</v>
      </c>
      <c r="V42" s="156">
        <v>812765.18005858688</v>
      </c>
      <c r="W42" s="156">
        <v>420572.40061934409</v>
      </c>
      <c r="X42" s="156">
        <v>117771.73505951416</v>
      </c>
      <c r="Y42" s="156">
        <v>0</v>
      </c>
      <c r="Z42" s="152">
        <v>4345331.4182509622</v>
      </c>
      <c r="AA42" s="156">
        <v>2143409.5808238597</v>
      </c>
      <c r="AB42" s="156">
        <v>0</v>
      </c>
      <c r="AC42" s="156">
        <v>907014.66659314348</v>
      </c>
      <c r="AD42" s="156">
        <v>914833.93263845053</v>
      </c>
      <c r="AE42" s="156">
        <v>450482.07882396888</v>
      </c>
      <c r="AF42" s="156">
        <v>119645.1757570203</v>
      </c>
      <c r="AG42" s="156">
        <v>0</v>
      </c>
      <c r="AH42" s="152">
        <v>4535385.4346364429</v>
      </c>
      <c r="AI42" s="156">
        <v>2668263</v>
      </c>
      <c r="AJ42" s="156">
        <v>0</v>
      </c>
      <c r="AK42" s="156">
        <v>887120</v>
      </c>
      <c r="AL42" s="156">
        <v>971837</v>
      </c>
      <c r="AM42" s="156">
        <v>419784</v>
      </c>
      <c r="AN42" s="156">
        <v>153172</v>
      </c>
      <c r="AO42" s="156">
        <v>0</v>
      </c>
      <c r="AP42" s="156">
        <v>0</v>
      </c>
      <c r="AQ42" s="152">
        <v>5100176</v>
      </c>
    </row>
    <row r="43" spans="1:43">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35912.424783054485</v>
      </c>
      <c r="T43" s="156">
        <v>211690.80985899337</v>
      </c>
      <c r="U43" s="156">
        <v>8008.3052264119997</v>
      </c>
      <c r="V43" s="156">
        <v>0</v>
      </c>
      <c r="W43" s="156">
        <v>0</v>
      </c>
      <c r="X43" s="156">
        <v>0</v>
      </c>
      <c r="Y43" s="156">
        <v>0</v>
      </c>
      <c r="Z43" s="152">
        <v>255611.53986845983</v>
      </c>
      <c r="AA43" s="156">
        <v>37559.974190612331</v>
      </c>
      <c r="AB43" s="156">
        <v>253352.72310039599</v>
      </c>
      <c r="AC43" s="156">
        <v>9548.4767708930576</v>
      </c>
      <c r="AD43" s="156">
        <v>0</v>
      </c>
      <c r="AE43" s="156">
        <v>0</v>
      </c>
      <c r="AF43" s="156">
        <v>0</v>
      </c>
      <c r="AG43" s="156">
        <v>0</v>
      </c>
      <c r="AH43" s="152">
        <v>300461.17406190134</v>
      </c>
      <c r="AI43" s="156">
        <v>48130</v>
      </c>
      <c r="AJ43" s="156">
        <v>257871</v>
      </c>
      <c r="AK43" s="156">
        <v>10335</v>
      </c>
      <c r="AL43" s="156">
        <v>0</v>
      </c>
      <c r="AM43" s="156">
        <v>0</v>
      </c>
      <c r="AN43" s="156">
        <v>0</v>
      </c>
      <c r="AO43" s="156">
        <v>0</v>
      </c>
      <c r="AP43" s="156">
        <v>0</v>
      </c>
      <c r="AQ43" s="152">
        <v>316336</v>
      </c>
    </row>
    <row r="44" spans="1:43">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521100.39794000302</v>
      </c>
      <c r="T44" s="156">
        <v>0</v>
      </c>
      <c r="U44" s="156">
        <v>286016.90032337903</v>
      </c>
      <c r="V44" s="156">
        <v>135366.917443299</v>
      </c>
      <c r="W44" s="156">
        <v>79992.14869430798</v>
      </c>
      <c r="X44" s="156">
        <v>42654.295235481011</v>
      </c>
      <c r="Y44" s="156">
        <v>0</v>
      </c>
      <c r="Z44" s="152">
        <v>1065130.65963647</v>
      </c>
      <c r="AA44" s="156">
        <v>783192.59727999801</v>
      </c>
      <c r="AB44" s="156">
        <v>0</v>
      </c>
      <c r="AC44" s="156">
        <v>422093.72730066301</v>
      </c>
      <c r="AD44" s="156">
        <v>226027.66796775095</v>
      </c>
      <c r="AE44" s="156">
        <v>117974.142464943</v>
      </c>
      <c r="AF44" s="156">
        <v>65566.498178947018</v>
      </c>
      <c r="AG44" s="156">
        <v>0</v>
      </c>
      <c r="AH44" s="152">
        <v>1614854.633192302</v>
      </c>
      <c r="AI44" s="156">
        <v>1074347.1057200022</v>
      </c>
      <c r="AJ44" s="156">
        <v>0</v>
      </c>
      <c r="AK44" s="156">
        <v>564651.87629181601</v>
      </c>
      <c r="AL44" s="156">
        <v>313131.59829875099</v>
      </c>
      <c r="AM44" s="156">
        <v>173073.96986320199</v>
      </c>
      <c r="AN44" s="156">
        <v>90601.43205859403</v>
      </c>
      <c r="AO44" s="156">
        <v>0</v>
      </c>
      <c r="AP44" s="156">
        <v>0</v>
      </c>
      <c r="AQ44" s="152">
        <v>2215805.9822323658</v>
      </c>
    </row>
    <row r="45" spans="1:43">
      <c r="A45" s="77" t="s">
        <v>168</v>
      </c>
      <c r="B45" s="77" t="s">
        <v>15</v>
      </c>
      <c r="C45" s="157">
        <f t="shared" ref="C45:AH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f t="shared" si="0"/>
        <v>414193.89633327251</v>
      </c>
      <c r="T45" s="157">
        <f t="shared" si="0"/>
        <v>14323</v>
      </c>
      <c r="U45" s="157">
        <f t="shared" si="0"/>
        <v>239643.5789599893</v>
      </c>
      <c r="V45" s="157">
        <f t="shared" si="0"/>
        <v>55740.156096126433</v>
      </c>
      <c r="W45" s="157">
        <f t="shared" si="0"/>
        <v>46441.857553553666</v>
      </c>
      <c r="X45" s="157">
        <f t="shared" si="0"/>
        <v>27085.525941833013</v>
      </c>
      <c r="Y45" s="157">
        <f t="shared" si="0"/>
        <v>-35077.728967845345</v>
      </c>
      <c r="Z45" s="158">
        <f t="shared" si="0"/>
        <v>762350.28591692948</v>
      </c>
      <c r="AA45" s="157">
        <f t="shared" si="0"/>
        <v>618560.37203166506</v>
      </c>
      <c r="AB45" s="157">
        <f t="shared" si="0"/>
        <v>24943</v>
      </c>
      <c r="AC45" s="157">
        <f t="shared" si="0"/>
        <v>349932.13396162394</v>
      </c>
      <c r="AD45" s="157">
        <f t="shared" si="0"/>
        <v>107281.08237074839</v>
      </c>
      <c r="AE45" s="157">
        <f t="shared" si="0"/>
        <v>65732.301444849189</v>
      </c>
      <c r="AF45" s="157">
        <f t="shared" si="0"/>
        <v>42509.044284334988</v>
      </c>
      <c r="AG45" s="157">
        <f t="shared" si="0"/>
        <v>-58040.237947253736</v>
      </c>
      <c r="AH45" s="158">
        <f t="shared" si="0"/>
        <v>1150917.6961459673</v>
      </c>
      <c r="AI45" s="159">
        <v>829488.27424814901</v>
      </c>
      <c r="AJ45" s="157">
        <v>36331.176966054489</v>
      </c>
      <c r="AK45" s="157">
        <v>464413.57597076887</v>
      </c>
      <c r="AL45" s="157">
        <v>148192.43722869741</v>
      </c>
      <c r="AM45" s="157">
        <v>93902.283344742144</v>
      </c>
      <c r="AN45" s="157">
        <v>58879.072419423006</v>
      </c>
      <c r="AO45" s="157">
        <v>-3733.3903876707982</v>
      </c>
      <c r="AP45" s="157">
        <v>-79323.879633892997</v>
      </c>
      <c r="AQ45" s="158">
        <v>1548149.9822323658</v>
      </c>
    </row>
    <row r="46" spans="1:43" ht="33.5" customHeight="1">
      <c r="AI46" s="160" t="s">
        <v>298</v>
      </c>
      <c r="AJ46" s="160"/>
      <c r="AK46" s="160"/>
      <c r="AL46" s="160"/>
      <c r="AM46" s="160"/>
      <c r="AN46" s="160"/>
      <c r="AO46" s="160"/>
      <c r="AP46" s="160"/>
      <c r="AQ46" s="160"/>
    </row>
    <row r="47" spans="1:43" ht="28" customHeight="1">
      <c r="Y47" s="143"/>
      <c r="Z47" s="143"/>
      <c r="AI47" s="160" t="s">
        <v>299</v>
      </c>
      <c r="AJ47" s="160"/>
      <c r="AK47" s="160"/>
      <c r="AL47" s="160"/>
      <c r="AM47" s="160"/>
      <c r="AN47" s="160"/>
      <c r="AO47" s="160"/>
      <c r="AP47" s="160"/>
      <c r="AQ47" s="160"/>
    </row>
    <row r="48" spans="1:43">
      <c r="AI48" s="131"/>
    </row>
    <row r="49" spans="31:35">
      <c r="AE49" s="143"/>
      <c r="AF49" s="143"/>
      <c r="AG49" s="143"/>
      <c r="AI49" s="131"/>
    </row>
    <row r="50" spans="31:35">
      <c r="AE50" s="143"/>
      <c r="AF50" s="143"/>
      <c r="AG50" s="143"/>
    </row>
  </sheetData>
  <mergeCells count="29">
    <mergeCell ref="C4:D4"/>
    <mergeCell ref="S4:T4"/>
    <mergeCell ref="P4:P5"/>
    <mergeCell ref="H4:H5"/>
    <mergeCell ref="AA1:AH1"/>
    <mergeCell ref="AA4:AB4"/>
    <mergeCell ref="AF4:AF5"/>
    <mergeCell ref="C2:D2"/>
    <mergeCell ref="H2:H3"/>
    <mergeCell ref="K2:L2"/>
    <mergeCell ref="P2:P3"/>
    <mergeCell ref="S2:T2"/>
    <mergeCell ref="X2:X3"/>
    <mergeCell ref="AA2:AB2"/>
    <mergeCell ref="AF2:AF3"/>
    <mergeCell ref="C1:J1"/>
    <mergeCell ref="AI46:AQ46"/>
    <mergeCell ref="AI47:AQ47"/>
    <mergeCell ref="K1:R1"/>
    <mergeCell ref="K4:L4"/>
    <mergeCell ref="S1:Z1"/>
    <mergeCell ref="X4:X5"/>
    <mergeCell ref="AI1:AQ1"/>
    <mergeCell ref="AI2:AJ2"/>
    <mergeCell ref="AN2:AN3"/>
    <mergeCell ref="AI4:AJ4"/>
    <mergeCell ref="AN4:AN5"/>
    <mergeCell ref="AO4:AO5"/>
    <mergeCell ref="AO2:AO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91"/>
  <sheetViews>
    <sheetView topLeftCell="A85" zoomScaleNormal="100" workbookViewId="0">
      <selection activeCell="A87" sqref="A87"/>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264</v>
      </c>
      <c r="C50" s="11">
        <v>-15864</v>
      </c>
    </row>
    <row r="51" spans="1:3">
      <c r="A51" s="2" t="s">
        <v>235</v>
      </c>
      <c r="B51" s="2" t="s">
        <v>265</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264</v>
      </c>
      <c r="C62" s="11">
        <v>-4961</v>
      </c>
    </row>
    <row r="63" spans="1:3">
      <c r="A63" s="2" t="s">
        <v>235</v>
      </c>
      <c r="B63" s="2" t="s">
        <v>265</v>
      </c>
      <c r="C63" s="11">
        <v>10423</v>
      </c>
    </row>
    <row r="64" spans="1:3">
      <c r="A64" s="2" t="s">
        <v>231</v>
      </c>
      <c r="B64" s="2" t="s">
        <v>248</v>
      </c>
      <c r="C64" s="11">
        <v>-42797</v>
      </c>
    </row>
    <row r="65" spans="1:3">
      <c r="A65" s="7" t="s">
        <v>267</v>
      </c>
      <c r="B65" s="7" t="s">
        <v>266</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272</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273</v>
      </c>
      <c r="B77" s="7" t="s">
        <v>271</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304</v>
      </c>
      <c r="B83" s="2" t="s">
        <v>300</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301</v>
      </c>
      <c r="C90" s="11">
        <v>-2624</v>
      </c>
    </row>
    <row r="91" spans="1:3">
      <c r="A91" s="7" t="s">
        <v>303</v>
      </c>
      <c r="B91" s="7" t="s">
        <v>302</v>
      </c>
      <c r="C91" s="22">
        <v>5100176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61">
        <v>2019</v>
      </c>
      <c r="D1" s="173"/>
      <c r="E1" s="173"/>
      <c r="F1" s="173"/>
      <c r="G1" s="173"/>
      <c r="H1" s="173"/>
      <c r="I1" s="163"/>
      <c r="J1" s="69"/>
      <c r="K1" s="161">
        <v>2020</v>
      </c>
      <c r="L1" s="173"/>
      <c r="M1" s="173"/>
      <c r="N1" s="173"/>
      <c r="O1" s="173"/>
      <c r="P1" s="173"/>
      <c r="Q1" s="163"/>
      <c r="R1" s="161" t="s">
        <v>245</v>
      </c>
      <c r="S1" s="173"/>
      <c r="T1" s="173"/>
      <c r="U1" s="173"/>
      <c r="V1" s="173"/>
      <c r="W1" s="173"/>
      <c r="X1" s="163"/>
    </row>
    <row r="2" spans="1:24" ht="14.5" customHeight="1">
      <c r="A2" s="70"/>
      <c r="B2" s="70"/>
      <c r="C2" s="165" t="s">
        <v>96</v>
      </c>
      <c r="D2" s="165"/>
      <c r="E2" s="138" t="s">
        <v>97</v>
      </c>
      <c r="F2" s="138" t="s">
        <v>98</v>
      </c>
      <c r="G2" s="174" t="s">
        <v>99</v>
      </c>
      <c r="H2" s="67" t="s">
        <v>100</v>
      </c>
      <c r="I2" s="68" t="s">
        <v>101</v>
      </c>
      <c r="J2" s="70"/>
      <c r="K2" s="165" t="s">
        <v>96</v>
      </c>
      <c r="L2" s="165"/>
      <c r="M2" s="138" t="s">
        <v>97</v>
      </c>
      <c r="N2" s="138" t="s">
        <v>98</v>
      </c>
      <c r="O2" s="174" t="s">
        <v>99</v>
      </c>
      <c r="P2" s="67" t="s">
        <v>100</v>
      </c>
      <c r="Q2" s="68" t="s">
        <v>101</v>
      </c>
      <c r="R2" s="165" t="s">
        <v>96</v>
      </c>
      <c r="S2" s="165"/>
      <c r="T2" s="138" t="s">
        <v>97</v>
      </c>
      <c r="U2" s="138" t="s">
        <v>98</v>
      </c>
      <c r="V2" s="174" t="s">
        <v>99</v>
      </c>
      <c r="W2" s="67" t="s">
        <v>100</v>
      </c>
      <c r="X2" s="68" t="s">
        <v>101</v>
      </c>
    </row>
    <row r="3" spans="1:24" ht="52">
      <c r="A3" s="78"/>
      <c r="B3" s="78"/>
      <c r="C3" s="79" t="s">
        <v>110</v>
      </c>
      <c r="D3" s="79" t="s">
        <v>109</v>
      </c>
      <c r="E3" s="80"/>
      <c r="F3" s="80"/>
      <c r="G3" s="171"/>
      <c r="H3" s="80"/>
      <c r="I3" s="81"/>
      <c r="J3" s="78"/>
      <c r="K3" s="79" t="s">
        <v>110</v>
      </c>
      <c r="L3" s="79" t="s">
        <v>109</v>
      </c>
      <c r="M3" s="80"/>
      <c r="N3" s="80"/>
      <c r="O3" s="171"/>
      <c r="P3" s="80"/>
      <c r="Q3" s="81"/>
      <c r="R3" s="79" t="s">
        <v>110</v>
      </c>
      <c r="S3" s="79" t="s">
        <v>109</v>
      </c>
      <c r="T3" s="80"/>
      <c r="U3" s="80"/>
      <c r="V3" s="171"/>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2022-03-14T14:20:09Z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ies>
</file>